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095" windowHeight="4770" activeTab="0"/>
  </bookViews>
  <sheets>
    <sheet name="Summary " sheetId="1" r:id="rId1"/>
    <sheet name="Finance" sheetId="2" r:id="rId2"/>
    <sheet name="Membership Sales" sheetId="3" r:id="rId3"/>
    <sheet name="Attendance" sheetId="4" r:id="rId4"/>
    <sheet name="Utilisation" sheetId="5" r:id="rId5"/>
    <sheet name="Club Use" sheetId="6" r:id="rId6"/>
  </sheets>
  <definedNames>
    <definedName name="_xlnm.Print_Area" localSheetId="0">'Summary '!$A$1:$M$162</definedName>
  </definedNames>
  <calcPr fullCalcOnLoad="1"/>
</workbook>
</file>

<file path=xl/sharedStrings.xml><?xml version="1.0" encoding="utf-8"?>
<sst xmlns="http://schemas.openxmlformats.org/spreadsheetml/2006/main" count="471" uniqueCount="103">
  <si>
    <t>Financial Reporting</t>
  </si>
  <si>
    <t>Income</t>
  </si>
  <si>
    <t>Income Stream 1</t>
  </si>
  <si>
    <t>Income Stream 2</t>
  </si>
  <si>
    <t>Income Stream 3</t>
  </si>
  <si>
    <t>Income Stream 4</t>
  </si>
  <si>
    <t>Income Stream 5</t>
  </si>
  <si>
    <t>Income Stream 6</t>
  </si>
  <si>
    <t>Income Stream 7</t>
  </si>
  <si>
    <t>Income Stream 8</t>
  </si>
  <si>
    <t>Income Stream 9</t>
  </si>
  <si>
    <t>Income Stream 10</t>
  </si>
  <si>
    <t>Actual</t>
  </si>
  <si>
    <t>Budget</t>
  </si>
  <si>
    <t>Variance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</si>
  <si>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</si>
  <si>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</si>
  <si>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</si>
  <si>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</si>
  <si>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</si>
  <si>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</si>
  <si>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</si>
  <si>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</si>
  <si>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</si>
  <si>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</si>
  <si>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</si>
  <si>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</si>
  <si>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</si>
  <si>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Expenditure</t>
  </si>
  <si>
    <t>Expenditure 1</t>
  </si>
  <si>
    <t>Expenditure 2</t>
  </si>
  <si>
    <t>Expenditure 3</t>
  </si>
  <si>
    <t>Expenditure 4</t>
  </si>
  <si>
    <t>Expenditure 5</t>
  </si>
  <si>
    <t>Expenditure 6</t>
  </si>
  <si>
    <t>Expenditure 7</t>
  </si>
  <si>
    <t>Expenditure 8</t>
  </si>
  <si>
    <t>Expenditure 9</t>
  </si>
  <si>
    <t>Expenditure 10</t>
  </si>
  <si>
    <t>Target</t>
  </si>
  <si>
    <t>Prior Year</t>
  </si>
  <si>
    <t>Current Year</t>
  </si>
  <si>
    <t>Live Members</t>
  </si>
  <si>
    <t>Net Gain</t>
  </si>
  <si>
    <t>Membership Sales</t>
  </si>
  <si>
    <t>Membership 1</t>
  </si>
  <si>
    <t>Membership 2</t>
  </si>
  <si>
    <t>Membership 3</t>
  </si>
  <si>
    <t>Membership 4</t>
  </si>
  <si>
    <t>Membership 5</t>
  </si>
  <si>
    <t>Membership 6</t>
  </si>
  <si>
    <t>Membership Cancellations</t>
  </si>
  <si>
    <t>Membership Attrittion</t>
  </si>
  <si>
    <t>Attendances</t>
  </si>
  <si>
    <t>Attendance 1</t>
  </si>
  <si>
    <t>Attendance 2</t>
  </si>
  <si>
    <t>Attendance 3</t>
  </si>
  <si>
    <t>Attendance 4</t>
  </si>
  <si>
    <t>Attendance 5</t>
  </si>
  <si>
    <t>Attendance 6</t>
  </si>
  <si>
    <t>Attendance 7</t>
  </si>
  <si>
    <t>Attendance 8</t>
  </si>
  <si>
    <t>Attendance 9</t>
  </si>
  <si>
    <t>Attendance 10</t>
  </si>
  <si>
    <t>Total Attendance</t>
  </si>
  <si>
    <t>YTD</t>
  </si>
  <si>
    <t>Utilisation of Space</t>
  </si>
  <si>
    <t>Areas</t>
  </si>
  <si>
    <t>Area 1</t>
  </si>
  <si>
    <t>Area 2</t>
  </si>
  <si>
    <t>Area 3</t>
  </si>
  <si>
    <t>Area 4</t>
  </si>
  <si>
    <t>Area 5</t>
  </si>
  <si>
    <t>Area 6</t>
  </si>
  <si>
    <t>Area 7</t>
  </si>
  <si>
    <t>Area 8</t>
  </si>
  <si>
    <t>Area 9</t>
  </si>
  <si>
    <t>Available</t>
  </si>
  <si>
    <t>Total Hrs</t>
  </si>
  <si>
    <t>Total Hours</t>
  </si>
  <si>
    <t>Used</t>
  </si>
  <si>
    <t>Utilisation</t>
  </si>
  <si>
    <t>Area 10</t>
  </si>
  <si>
    <t>%</t>
  </si>
  <si>
    <t>Summary Performance Sheet</t>
  </si>
  <si>
    <t>Finance</t>
  </si>
  <si>
    <t>Total Income</t>
  </si>
  <si>
    <t>Total Expenditure</t>
  </si>
  <si>
    <t>Surplus/Deficit</t>
  </si>
  <si>
    <t>Expenditure Lines as a % of Total Expenditure</t>
  </si>
  <si>
    <t xml:space="preserve">Membership </t>
  </si>
  <si>
    <t>Total Live Members</t>
  </si>
  <si>
    <t>Current Year Total</t>
  </si>
  <si>
    <t>Membership Categories %</t>
  </si>
  <si>
    <t>Attrition Rate</t>
  </si>
  <si>
    <t>Attendance</t>
  </si>
  <si>
    <t>Utilisation Rate</t>
  </si>
  <si>
    <t>Month</t>
  </si>
  <si>
    <t xml:space="preserve"> </t>
  </si>
  <si>
    <t>Income Stream as a % of Total Income</t>
  </si>
  <si>
    <t xml:space="preserve">No of </t>
  </si>
  <si>
    <t>Club Links</t>
  </si>
  <si>
    <t>No of Club Links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</si>
</sst>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</numFmts>
  <fonts count="50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b/>
      <sz val="11.25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0" fontId="0" fillId="0" borderId="11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0" fontId="1" fillId="0" borderId="17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65" fontId="0" fillId="0" borderId="0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Live Membership Base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775"/>
          <c:w val="0.736"/>
          <c:h val="0.6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'Membership Sales'!$A$3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'Membership Sales'!$B$2:$M$2</c:f>
              <c:strCache>
                <c:ptCount val="12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</c:strCache>
            </c:strRef>
          </c:cat>
          <c:val>
            <c:numRef>
              <c:f>'Membership Sales'!$B$3:$M$3</c:f>
              <c:numCache>
                <c:ptCount val="12"/>
              </c:numCache>
            </c:numRef>
          </c:val>
        </c:ser>
        <c:ser>
          <c:idx val="1"/>
          <c:order val="1"/>
          <c:tx>
            <c:strRef>
              <c:f>'Membership Sales'!$A$4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'Membership Sales'!$B$2:$M$2</c:f>
              <c:strCache>
                <c:ptCount val="12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</c:strCache>
            </c:strRef>
          </c:cat>
          <c:val>
            <c:numRef>
              <c:f>'Membership Sales'!$B$4:$M$4</c:f>
              <c:numCache>
                <c:ptCount val="12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</c:numCache>
            </c:numRef>
          </c:val>
        </c:ser>
        <c:ser>
          <c:idx val="2"/>
          <c:order val="2"/>
          <c:tx>
            <c:strRef>
              <c:f>'Membership Sales'!$A$11</c:f>
              <c:strCache>
                <c:ptCount val="1"/>
                <c:pt idx="0">
                  <c:v>Current Year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'Membership Sales'!$B$2:$M$2</c:f>
              <c:strCache>
                <c:ptCount val="12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</c:strCache>
            </c:strRef>
          </c:cat>
          <c:val>
            <c:numRef>
              <c:f>'Membership Sales'!$B$11:$M$11</c:f>
              <c:numCache>
                <c:ptCount val="12"/>
                <c:pt idx="0">
                  <c:v>290</c:v>
                </c:pt>
                <c:pt idx="1">
                  <c:v>171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</c:numCache>
            </c:numRef>
          </c:val>
        </c:ser>
        <c:axId val="41926425"/>
        <c:axId val="41793506"/>
      </c:barChart>
      <c:catAx>
        <c:axId val="41926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6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93506"/>
        <c:crosses val="autoZero"/>
        <c:auto val="1"/>
        <c:lblOffset val="100"/>
        <c:tickLblSkip val="1"/>
        <c:noMultiLvlLbl val="0"/>
      </c:catAx>
      <c:valAx>
        <c:axId val="41793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26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30125"/>
          <c:w val="0.18275"/>
          <c:h val="0.2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Membership Category Breakdown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"/>
          <c:y val="0.31575"/>
          <c:w val="0.69625"/>
          <c:h val="0.47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'Membership Sales'!$A$5:$A$10</c:f>
              <c:strCache>
                <c:ptCount val="6"/>
                <c:pt idx="0">
                  <c:v>Membership 1</c:v>
                </c:pt>
                <c:pt idx="1">
                  <c:v>Membership 2</c:v>
                </c:pt>
                <c:pt idx="2">
                  <c:v>Membership 3</c:v>
                </c:pt>
                <c:pt idx="3">
                  <c:v>Membership 4</c:v>
                </c:pt>
                <c:pt idx="4">
                  <c:v>Membership 5</c:v>
                </c:pt>
                <c:pt idx="5">
                  <c:v>Membership 6</c:v>
                </c:pt>
              </c:strCache>
            </c:strRef>
          </c:cat>
          <c:val>
            <c:numRef>
              <c:f>'Membership Sales'!$N$5:$N$10</c:f>
              <c:numCache>
                <c:ptCount val="6"/>
                <c:pt idx="0">
                  <c:v>188</c:v>
                </c:pt>
                <c:pt idx="1">
                  <c:v>207</c:v>
                </c:pt>
                <c:pt idx="2">
                  <c:v>188</c:v>
                </c:pt>
                <c:pt idx="3">
                  <c:v>173</c:v>
                </c:pt>
                <c:pt idx="4">
                  <c:v>146</c:v>
                </c:pt>
                <c:pt idx="5">
                  <c:v>159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4195"/>
          <c:w val="0.1335"/>
          <c:h val="0.3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Attendance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7975"/>
          <c:w val="0.81125"/>
          <c:h val="0.6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Attendance!$A$6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Attendance!$B$4:$M$5</c:f>
              <c:multiLvlStrCache>
                <c:ptCount val="12"/>
                <c:lvl>
                  <c:pt idx="0">
                    <c:v>Month 1</c:v>
                  </c:pt>
                  <c:pt idx="1">
                    <c:v>Month 2</c:v>
                  </c:pt>
                  <c:pt idx="2">
                    <c:v>Month 3</c:v>
                  </c:pt>
                  <c:pt idx="3">
                    <c:v>Month 4</c:v>
                  </c:pt>
                  <c:pt idx="4">
                    <c:v>Month 5</c:v>
                  </c:pt>
                  <c:pt idx="5">
                    <c:v>Month 6</c:v>
                  </c:pt>
                  <c:pt idx="6">
                    <c:v>Month 7</c:v>
                  </c:pt>
                  <c:pt idx="7">
                    <c:v>Month 8</c:v>
                  </c:pt>
                  <c:pt idx="8">
                    <c:v>Month 9</c:v>
                  </c:pt>
                  <c:pt idx="9">
                    <c:v>Month 10</c:v>
                  </c:pt>
                  <c:pt idx="10">
                    <c:v>Month 11</c:v>
                  </c:pt>
                  <c:pt idx="11">
                    <c:v>Month 12</c:v>
                  </c:pt>
                </c:lvl>
              </c:multiLvlStrCache>
            </c:multiLvlStrRef>
          </c:cat>
          <c:val>
            <c:numRef>
              <c:f>Attendance!$B$6:$M$6</c:f>
              <c:numCache>
                <c:ptCount val="12"/>
                <c:pt idx="0">
                  <c:v>3200</c:v>
                </c:pt>
                <c:pt idx="1">
                  <c:v>3200</c:v>
                </c:pt>
                <c:pt idx="2">
                  <c:v>3200</c:v>
                </c:pt>
                <c:pt idx="3">
                  <c:v>3200</c:v>
                </c:pt>
                <c:pt idx="4">
                  <c:v>3200</c:v>
                </c:pt>
                <c:pt idx="5">
                  <c:v>3200</c:v>
                </c:pt>
                <c:pt idx="6">
                  <c:v>3200</c:v>
                </c:pt>
                <c:pt idx="7">
                  <c:v>3200</c:v>
                </c:pt>
                <c:pt idx="8">
                  <c:v>3200</c:v>
                </c:pt>
                <c:pt idx="9">
                  <c:v>3200</c:v>
                </c:pt>
                <c:pt idx="10">
                  <c:v>3200</c:v>
                </c:pt>
                <c:pt idx="11">
                  <c:v>3200</c:v>
                </c:pt>
              </c:numCache>
            </c:numRef>
          </c:val>
        </c:ser>
        <c:ser>
          <c:idx val="1"/>
          <c:order val="1"/>
          <c:tx>
            <c:strRef>
              <c:f>Attendance!$A$7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Attendance!$B$4:$M$5</c:f>
              <c:multiLvlStrCache>
                <c:ptCount val="12"/>
                <c:lvl>
                  <c:pt idx="0">
                    <c:v>Month 1</c:v>
                  </c:pt>
                  <c:pt idx="1">
                    <c:v>Month 2</c:v>
                  </c:pt>
                  <c:pt idx="2">
                    <c:v>Month 3</c:v>
                  </c:pt>
                  <c:pt idx="3">
                    <c:v>Month 4</c:v>
                  </c:pt>
                  <c:pt idx="4">
                    <c:v>Month 5</c:v>
                  </c:pt>
                  <c:pt idx="5">
                    <c:v>Month 6</c:v>
                  </c:pt>
                  <c:pt idx="6">
                    <c:v>Month 7</c:v>
                  </c:pt>
                  <c:pt idx="7">
                    <c:v>Month 8</c:v>
                  </c:pt>
                  <c:pt idx="8">
                    <c:v>Month 9</c:v>
                  </c:pt>
                  <c:pt idx="9">
                    <c:v>Month 10</c:v>
                  </c:pt>
                  <c:pt idx="10">
                    <c:v>Month 11</c:v>
                  </c:pt>
                  <c:pt idx="11">
                    <c:v>Month 12</c:v>
                  </c:pt>
                </c:lvl>
              </c:multiLvlStrCache>
            </c:multiLvlStrRef>
          </c:cat>
          <c:val>
            <c:numRef>
              <c:f>Attendance!$B$7:$M$7</c:f>
              <c:numCache>
                <c:ptCount val="12"/>
                <c:pt idx="0">
                  <c:v>3020</c:v>
                </c:pt>
                <c:pt idx="1">
                  <c:v>3020</c:v>
                </c:pt>
                <c:pt idx="2">
                  <c:v>3020</c:v>
                </c:pt>
                <c:pt idx="3">
                  <c:v>3020</c:v>
                </c:pt>
                <c:pt idx="4">
                  <c:v>3020</c:v>
                </c:pt>
                <c:pt idx="5">
                  <c:v>3020</c:v>
                </c:pt>
                <c:pt idx="6">
                  <c:v>3020</c:v>
                </c:pt>
                <c:pt idx="7">
                  <c:v>3020</c:v>
                </c:pt>
                <c:pt idx="8">
                  <c:v>3020</c:v>
                </c:pt>
                <c:pt idx="9">
                  <c:v>3020</c:v>
                </c:pt>
                <c:pt idx="10">
                  <c:v>3020</c:v>
                </c:pt>
                <c:pt idx="11">
                  <c:v>3020</c:v>
                </c:pt>
              </c:numCache>
            </c:numRef>
          </c:val>
        </c:ser>
        <c:axId val="40597235"/>
        <c:axId val="29830796"/>
      </c:barChart>
      <c:catAx>
        <c:axId val="40597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30796"/>
        <c:crosses val="autoZero"/>
        <c:auto val="1"/>
        <c:lblOffset val="100"/>
        <c:tickLblSkip val="1"/>
        <c:noMultiLvlLbl val="0"/>
      </c:catAx>
      <c:valAx>
        <c:axId val="29830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Attendance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7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23025"/>
          <c:w val="0.1195"/>
          <c:h val="0.1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Attendance by Area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025"/>
          <c:y val="0.2265"/>
          <c:w val="0.61925"/>
          <c:h val="0.69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Attendance!$A$63:$A$72</c:f>
              <c:strCache>
                <c:ptCount val="10"/>
                <c:pt idx="0">
                  <c:v>Attendance 1</c:v>
                </c:pt>
                <c:pt idx="1">
                  <c:v>Attendance 2</c:v>
                </c:pt>
                <c:pt idx="2">
                  <c:v>Attendance 3</c:v>
                </c:pt>
                <c:pt idx="3">
                  <c:v>Attendance 4</c:v>
                </c:pt>
                <c:pt idx="4">
                  <c:v>Attendance 5</c:v>
                </c:pt>
                <c:pt idx="5">
                  <c:v>Attendance 6</c:v>
                </c:pt>
                <c:pt idx="6">
                  <c:v>Attendance 7</c:v>
                </c:pt>
                <c:pt idx="7">
                  <c:v>Attendance 8</c:v>
                </c:pt>
                <c:pt idx="8">
                  <c:v>Attendance 9</c:v>
                </c:pt>
                <c:pt idx="9">
                  <c:v>Attendance 10</c:v>
                </c:pt>
              </c:strCache>
            </c:strRef>
          </c:cat>
          <c:val>
            <c:numRef>
              <c:f>Attendance!$C$63:$C$72</c:f>
              <c:numCache>
                <c:ptCount val="10"/>
                <c:pt idx="0">
                  <c:v>0.061068702290076333</c:v>
                </c:pt>
                <c:pt idx="1">
                  <c:v>0.13893129770992366</c:v>
                </c:pt>
                <c:pt idx="2">
                  <c:v>0.13893129770992366</c:v>
                </c:pt>
                <c:pt idx="3">
                  <c:v>0.13893129770992366</c:v>
                </c:pt>
                <c:pt idx="4">
                  <c:v>0.061068702290076333</c:v>
                </c:pt>
                <c:pt idx="5">
                  <c:v>0.13893129770992366</c:v>
                </c:pt>
                <c:pt idx="6">
                  <c:v>0.061068702290076333</c:v>
                </c:pt>
                <c:pt idx="7">
                  <c:v>0.061068702290076333</c:v>
                </c:pt>
                <c:pt idx="8">
                  <c:v>0.13893129770992366</c:v>
                </c:pt>
                <c:pt idx="9">
                  <c:v>0.061068702290076333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19075"/>
          <c:w val="0.1295"/>
          <c:h val="0.7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Income % Breakdown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25"/>
          <c:y val="0.23775"/>
          <c:w val="0.55575"/>
          <c:h val="0.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Finance!$A$4:$A$13</c:f>
              <c:strCache>
                <c:ptCount val="10"/>
                <c:pt idx="0">
                  <c:v>Income Stream 1</c:v>
                </c:pt>
                <c:pt idx="1">
                  <c:v>Income Stream 2</c:v>
                </c:pt>
                <c:pt idx="2">
                  <c:v>Income Stream 3</c:v>
                </c:pt>
                <c:pt idx="3">
                  <c:v>Income Stream 4</c:v>
                </c:pt>
                <c:pt idx="4">
                  <c:v>Income Stream 5</c:v>
                </c:pt>
                <c:pt idx="5">
                  <c:v>Income Stream 6</c:v>
                </c:pt>
                <c:pt idx="6">
                  <c:v>Income Stream 7</c:v>
                </c:pt>
                <c:pt idx="7">
                  <c:v>Income Stream 8</c:v>
                </c:pt>
                <c:pt idx="8">
                  <c:v>Income Stream 9</c:v>
                </c:pt>
                <c:pt idx="9">
                  <c:v>Income Stream 10</c:v>
                </c:pt>
              </c:strCache>
            </c:strRef>
          </c:cat>
          <c:val>
            <c:numRef>
              <c:f>Finance!$AO$4:$AO$13</c:f>
              <c:numCache>
                <c:ptCount val="10"/>
                <c:pt idx="0">
                  <c:v>0.09090909090909091</c:v>
                </c:pt>
                <c:pt idx="1">
                  <c:v>0.13636363636363635</c:v>
                </c:pt>
                <c:pt idx="2">
                  <c:v>0.09090909090909091</c:v>
                </c:pt>
                <c:pt idx="3">
                  <c:v>0.09090909090909091</c:v>
                </c:pt>
                <c:pt idx="4">
                  <c:v>0.12121212121212122</c:v>
                </c:pt>
                <c:pt idx="5">
                  <c:v>0.09090909090909091</c:v>
                </c:pt>
                <c:pt idx="6">
                  <c:v>0.09090909090909091</c:v>
                </c:pt>
                <c:pt idx="7">
                  <c:v>0.10606060606060606</c:v>
                </c:pt>
                <c:pt idx="8">
                  <c:v>0.09090909090909091</c:v>
                </c:pt>
                <c:pt idx="9">
                  <c:v>0.09090909090909091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"/>
          <c:y val="0.07275"/>
          <c:w val="0.16075"/>
          <c:h val="0.9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as a % of Total Expenditure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8"/>
          <c:y val="0.23425"/>
          <c:w val="0.569"/>
          <c:h val="0.67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Finance!$A$18:$A$27</c:f>
              <c:strCache>
                <c:ptCount val="10"/>
                <c:pt idx="0">
                  <c:v>Expenditure 1</c:v>
                </c:pt>
                <c:pt idx="1">
                  <c:v>Expenditure 2</c:v>
                </c:pt>
                <c:pt idx="2">
                  <c:v>Expenditure 3</c:v>
                </c:pt>
                <c:pt idx="3">
                  <c:v>Expenditure 4</c:v>
                </c:pt>
                <c:pt idx="4">
                  <c:v>Expenditure 5</c:v>
                </c:pt>
                <c:pt idx="5">
                  <c:v>Expenditure 6</c:v>
                </c:pt>
                <c:pt idx="6">
                  <c:v>Expenditure 7</c:v>
                </c:pt>
                <c:pt idx="7">
                  <c:v>Expenditure 8</c:v>
                </c:pt>
                <c:pt idx="8">
                  <c:v>Expenditure 9</c:v>
                </c:pt>
                <c:pt idx="9">
                  <c:v>Expenditure 10</c:v>
                </c:pt>
              </c:strCache>
            </c:strRef>
          </c:cat>
          <c:val>
            <c:numRef>
              <c:f>Finance!$AO$18:$AO$27</c:f>
              <c:numCache>
                <c:ptCount val="10"/>
                <c:pt idx="0">
                  <c:v>0.04936530324400564</c:v>
                </c:pt>
                <c:pt idx="1">
                  <c:v>0.35613540197461213</c:v>
                </c:pt>
                <c:pt idx="2">
                  <c:v>0.07052186177715092</c:v>
                </c:pt>
                <c:pt idx="3">
                  <c:v>0.07052186177715092</c:v>
                </c:pt>
                <c:pt idx="4">
                  <c:v>0.10507757404795487</c:v>
                </c:pt>
                <c:pt idx="5">
                  <c:v>0.07052186177715092</c:v>
                </c:pt>
                <c:pt idx="6">
                  <c:v>0.07052186177715092</c:v>
                </c:pt>
                <c:pt idx="7">
                  <c:v>0.07052186177715092</c:v>
                </c:pt>
                <c:pt idx="8">
                  <c:v>0.06629055007052186</c:v>
                </c:pt>
                <c:pt idx="9">
                  <c:v>0.07052186177715092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086"/>
          <c:w val="0.141"/>
          <c:h val="0.9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49</xdr:row>
      <xdr:rowOff>152400</xdr:rowOff>
    </xdr:from>
    <xdr:to>
      <xdr:col>10</xdr:col>
      <xdr:colOff>0</xdr:colOff>
      <xdr:row>65</xdr:row>
      <xdr:rowOff>19050</xdr:rowOff>
    </xdr:to>
    <xdr:graphicFrame>
      <xdr:nvGraphicFramePr>
        <xdr:cNvPr id="1" name="Chart 1"/>
        <xdr:cNvGraphicFramePr/>
      </xdr:nvGraphicFramePr>
      <xdr:xfrm>
        <a:off x="28575" y="8124825"/>
        <a:ext cx="62865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70</xdr:row>
      <xdr:rowOff>0</xdr:rowOff>
    </xdr:from>
    <xdr:to>
      <xdr:col>10</xdr:col>
      <xdr:colOff>0</xdr:colOff>
      <xdr:row>92</xdr:row>
      <xdr:rowOff>19050</xdr:rowOff>
    </xdr:to>
    <xdr:graphicFrame>
      <xdr:nvGraphicFramePr>
        <xdr:cNvPr id="2" name="Chart 2"/>
        <xdr:cNvGraphicFramePr/>
      </xdr:nvGraphicFramePr>
      <xdr:xfrm>
        <a:off x="161925" y="11372850"/>
        <a:ext cx="61531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101</xdr:row>
      <xdr:rowOff>76200</xdr:rowOff>
    </xdr:from>
    <xdr:to>
      <xdr:col>12</xdr:col>
      <xdr:colOff>76200</xdr:colOff>
      <xdr:row>118</xdr:row>
      <xdr:rowOff>57150</xdr:rowOff>
    </xdr:to>
    <xdr:graphicFrame>
      <xdr:nvGraphicFramePr>
        <xdr:cNvPr id="3" name="Chart 3"/>
        <xdr:cNvGraphicFramePr/>
      </xdr:nvGraphicFramePr>
      <xdr:xfrm>
        <a:off x="104775" y="16468725"/>
        <a:ext cx="750570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121</xdr:row>
      <xdr:rowOff>76200</xdr:rowOff>
    </xdr:from>
    <xdr:to>
      <xdr:col>12</xdr:col>
      <xdr:colOff>304800</xdr:colOff>
      <xdr:row>138</xdr:row>
      <xdr:rowOff>57150</xdr:rowOff>
    </xdr:to>
    <xdr:graphicFrame>
      <xdr:nvGraphicFramePr>
        <xdr:cNvPr id="4" name="Chart 5"/>
        <xdr:cNvGraphicFramePr/>
      </xdr:nvGraphicFramePr>
      <xdr:xfrm>
        <a:off x="104775" y="19707225"/>
        <a:ext cx="773430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15</xdr:row>
      <xdr:rowOff>47625</xdr:rowOff>
    </xdr:from>
    <xdr:to>
      <xdr:col>10</xdr:col>
      <xdr:colOff>19050</xdr:colOff>
      <xdr:row>27</xdr:row>
      <xdr:rowOff>152400</xdr:rowOff>
    </xdr:to>
    <xdr:graphicFrame>
      <xdr:nvGraphicFramePr>
        <xdr:cNvPr id="5" name="Chart 6"/>
        <xdr:cNvGraphicFramePr/>
      </xdr:nvGraphicFramePr>
      <xdr:xfrm>
        <a:off x="85725" y="2514600"/>
        <a:ext cx="6248400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32</xdr:row>
      <xdr:rowOff>47625</xdr:rowOff>
    </xdr:from>
    <xdr:to>
      <xdr:col>10</xdr:col>
      <xdr:colOff>0</xdr:colOff>
      <xdr:row>45</xdr:row>
      <xdr:rowOff>19050</xdr:rowOff>
    </xdr:to>
    <xdr:graphicFrame>
      <xdr:nvGraphicFramePr>
        <xdr:cNvPr id="6" name="Chart 7"/>
        <xdr:cNvGraphicFramePr/>
      </xdr:nvGraphicFramePr>
      <xdr:xfrm>
        <a:off x="85725" y="5267325"/>
        <a:ext cx="6229350" cy="2076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352425</xdr:colOff>
      <xdr:row>1</xdr:row>
      <xdr:rowOff>0</xdr:rowOff>
    </xdr:from>
    <xdr:to>
      <xdr:col>6</xdr:col>
      <xdr:colOff>571500</xdr:colOff>
      <xdr:row>4</xdr:row>
      <xdr:rowOff>9525</xdr:rowOff>
    </xdr:to>
    <xdr:pic>
      <xdr:nvPicPr>
        <xdr:cNvPr id="7" name="Picture 4" descr="logo_swiss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90825" y="161925"/>
          <a:ext cx="1562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57"/>
  <sheetViews>
    <sheetView tabSelected="1" zoomScalePageLayoutView="0" workbookViewId="0" topLeftCell="A1">
      <selection activeCell="D157" sqref="D157"/>
    </sheetView>
  </sheetViews>
  <sheetFormatPr defaultColWidth="9.140625" defaultRowHeight="12.75"/>
  <cols>
    <col min="5" max="5" width="11.00390625" style="0" customWidth="1"/>
    <col min="9" max="9" width="10.57421875" style="0" customWidth="1"/>
  </cols>
  <sheetData>
    <row r="6" ht="12.75">
      <c r="A6" s="17" t="s">
        <v>84</v>
      </c>
    </row>
    <row r="8" spans="1:9" ht="12.75">
      <c r="A8" s="17" t="s">
        <v>85</v>
      </c>
      <c r="C8" s="39" t="s">
        <v>15</v>
      </c>
      <c r="D8" s="39"/>
      <c r="E8" s="39"/>
      <c r="F8" s="5"/>
      <c r="G8" s="39" t="s">
        <v>65</v>
      </c>
      <c r="H8" s="40"/>
      <c r="I8" s="40"/>
    </row>
    <row r="9" spans="3:9" ht="12.75">
      <c r="C9" s="5" t="s">
        <v>12</v>
      </c>
      <c r="D9" s="5" t="s">
        <v>13</v>
      </c>
      <c r="E9" s="5" t="s">
        <v>14</v>
      </c>
      <c r="F9" s="5"/>
      <c r="G9" s="5" t="s">
        <v>12</v>
      </c>
      <c r="H9" s="5" t="s">
        <v>13</v>
      </c>
      <c r="I9" s="5" t="s">
        <v>14</v>
      </c>
    </row>
    <row r="10" spans="1:9" ht="12.75">
      <c r="A10" s="2" t="s">
        <v>86</v>
      </c>
      <c r="C10" s="28">
        <f>Finance!B14</f>
        <v>1600</v>
      </c>
      <c r="D10" s="28">
        <f>Finance!C14</f>
        <v>4000</v>
      </c>
      <c r="E10" s="28">
        <f>Finance!D14</f>
        <v>-2400</v>
      </c>
      <c r="F10" s="28"/>
      <c r="G10" s="28">
        <f>Finance!AL14</f>
        <v>6600</v>
      </c>
      <c r="H10" s="28">
        <f>Finance!AM14</f>
        <v>8000</v>
      </c>
      <c r="I10" s="28">
        <f>Finance!AN14</f>
        <v>-1400</v>
      </c>
    </row>
    <row r="11" spans="1:9" ht="13.5" thickBot="1">
      <c r="A11" s="2" t="s">
        <v>87</v>
      </c>
      <c r="C11" s="28">
        <f>Finance!B28</f>
        <v>918</v>
      </c>
      <c r="D11" s="28">
        <f>Finance!C28</f>
        <v>1000</v>
      </c>
      <c r="E11" s="28">
        <f>Finance!D28</f>
        <v>-82</v>
      </c>
      <c r="F11" s="28"/>
      <c r="G11" s="28">
        <f>Finance!AL28</f>
        <v>1418</v>
      </c>
      <c r="H11" s="28">
        <f>Finance!AM28</f>
        <v>2000</v>
      </c>
      <c r="I11" s="28">
        <f>Finance!AN28</f>
        <v>-582</v>
      </c>
    </row>
    <row r="12" spans="1:9" ht="14.25" thickBot="1" thickTop="1">
      <c r="A12" s="2" t="s">
        <v>88</v>
      </c>
      <c r="C12" s="33">
        <f>Finance!B30</f>
        <v>682</v>
      </c>
      <c r="D12" s="33">
        <f>Finance!C30</f>
        <v>3000</v>
      </c>
      <c r="E12" s="33">
        <f>Finance!D30</f>
        <v>-2318</v>
      </c>
      <c r="F12" s="32"/>
      <c r="G12" s="33">
        <f>Finance!AL30</f>
        <v>5182</v>
      </c>
      <c r="H12" s="33">
        <f>Finance!AM30</f>
        <v>6000</v>
      </c>
      <c r="I12" s="33">
        <f>Finance!AN30</f>
        <v>-818</v>
      </c>
    </row>
    <row r="13" ht="13.5" thickTop="1"/>
    <row r="14" ht="12.75">
      <c r="A14" s="2" t="s">
        <v>99</v>
      </c>
    </row>
    <row r="31" ht="12.75">
      <c r="A31" s="2" t="s">
        <v>89</v>
      </c>
    </row>
    <row r="47" ht="12.75">
      <c r="A47" s="17" t="s">
        <v>90</v>
      </c>
    </row>
    <row r="49" ht="12.75">
      <c r="A49" s="2" t="s">
        <v>91</v>
      </c>
    </row>
    <row r="50" ht="12.75">
      <c r="A50" s="2"/>
    </row>
    <row r="51" ht="12.75">
      <c r="A51" s="2"/>
    </row>
    <row r="52" ht="12.75">
      <c r="A52" s="2"/>
    </row>
    <row r="69" ht="12.75">
      <c r="A69" s="2" t="s">
        <v>93</v>
      </c>
    </row>
    <row r="94" ht="12.75">
      <c r="C94" s="3" t="s">
        <v>97</v>
      </c>
    </row>
    <row r="95" spans="1:3" ht="12.75">
      <c r="A95" s="2" t="s">
        <v>94</v>
      </c>
      <c r="C95" s="34">
        <f>'Membership Sales'!B44</f>
        <v>0.08275862068965517</v>
      </c>
    </row>
    <row r="98" ht="12.75">
      <c r="A98" s="17" t="s">
        <v>95</v>
      </c>
    </row>
    <row r="100" ht="12.75">
      <c r="A100" s="2" t="s">
        <v>64</v>
      </c>
    </row>
    <row r="142" ht="12.75">
      <c r="A142" s="17" t="s">
        <v>96</v>
      </c>
    </row>
    <row r="144" spans="1:2" ht="12.75">
      <c r="A144" s="26" t="s">
        <v>68</v>
      </c>
      <c r="B144" s="25">
        <f>Utilisation!AN6</f>
        <v>1.1666666666666667</v>
      </c>
    </row>
    <row r="145" spans="1:2" ht="12.75">
      <c r="A145" s="26" t="s">
        <v>69</v>
      </c>
      <c r="B145" s="25">
        <f>Utilisation!AN7</f>
        <v>0.9016393442622951</v>
      </c>
    </row>
    <row r="146" spans="1:2" ht="12.75">
      <c r="A146" s="26" t="s">
        <v>70</v>
      </c>
      <c r="B146" s="25">
        <f>Utilisation!AN8</f>
        <v>0.9454545454545454</v>
      </c>
    </row>
    <row r="147" spans="1:2" ht="12.75">
      <c r="A147" s="26" t="s">
        <v>71</v>
      </c>
      <c r="B147" s="25">
        <f>Utilisation!AN9</f>
        <v>0.3484848484848485</v>
      </c>
    </row>
    <row r="148" spans="1:2" ht="12.75">
      <c r="A148" s="26" t="s">
        <v>72</v>
      </c>
      <c r="B148" s="25">
        <f>Utilisation!AN10</f>
        <v>0.21818181818181817</v>
      </c>
    </row>
    <row r="149" spans="1:2" ht="12.75">
      <c r="A149" s="26" t="s">
        <v>73</v>
      </c>
      <c r="B149" s="25">
        <f>Utilisation!AN11</f>
        <v>0.03536977491961415</v>
      </c>
    </row>
    <row r="150" spans="1:2" ht="12.75">
      <c r="A150" s="26" t="s">
        <v>74</v>
      </c>
      <c r="B150" s="25">
        <f>Utilisation!AN12</f>
        <v>6.946666666666666</v>
      </c>
    </row>
    <row r="151" spans="1:8" ht="12.75">
      <c r="A151" s="26" t="s">
        <v>75</v>
      </c>
      <c r="B151" s="25">
        <f>Utilisation!AN13</f>
        <v>0.3522727272727273</v>
      </c>
      <c r="H151" t="s">
        <v>98</v>
      </c>
    </row>
    <row r="152" spans="1:2" ht="12.75">
      <c r="A152" s="26" t="s">
        <v>76</v>
      </c>
      <c r="B152" s="25">
        <f>Utilisation!AN14</f>
        <v>0.38181818181818183</v>
      </c>
    </row>
    <row r="153" spans="1:2" ht="12.75">
      <c r="A153" s="26" t="s">
        <v>82</v>
      </c>
      <c r="B153" s="25">
        <f>Utilisation!AN15</f>
        <v>0.18181818181818182</v>
      </c>
    </row>
    <row r="154" spans="1:2" ht="12.75">
      <c r="A154" s="27" t="s">
        <v>27</v>
      </c>
      <c r="B154" s="25">
        <f>Utilisation!AN16</f>
        <v>0.8909952606635071</v>
      </c>
    </row>
    <row r="157" spans="1:4" ht="12.75">
      <c r="A157" s="27" t="s">
        <v>102</v>
      </c>
      <c r="D157">
        <f>'Club Use'!N16</f>
        <v>120</v>
      </c>
    </row>
  </sheetData>
  <sheetProtection/>
  <mergeCells count="2">
    <mergeCell ref="C8:E8"/>
    <mergeCell ref="G8:I8"/>
  </mergeCells>
  <printOptions/>
  <pageMargins left="0.75" right="0.75" top="1" bottom="1" header="0.5" footer="0.5"/>
  <pageSetup horizontalDpi="600" verticalDpi="600" orientation="portrait" paperSize="9" scale="72" r:id="rId2"/>
  <rowBreaks count="2" manualBreakCount="2">
    <brk id="46" max="255" man="1"/>
    <brk id="1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0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18.00390625" style="0" customWidth="1"/>
    <col min="4" max="4" width="10.57421875" style="0" customWidth="1"/>
  </cols>
  <sheetData>
    <row r="1" ht="13.5" thickBot="1">
      <c r="A1" s="2" t="s">
        <v>0</v>
      </c>
    </row>
    <row r="2" spans="1:41" ht="13.5" thickTop="1">
      <c r="A2" s="7"/>
      <c r="B2" s="41" t="s">
        <v>15</v>
      </c>
      <c r="C2" s="42"/>
      <c r="D2" s="43"/>
      <c r="E2" s="41" t="s">
        <v>16</v>
      </c>
      <c r="F2" s="42"/>
      <c r="G2" s="43"/>
      <c r="H2" s="41" t="s">
        <v>17</v>
      </c>
      <c r="I2" s="42"/>
      <c r="J2" s="43"/>
      <c r="K2" s="41" t="s">
        <v>18</v>
      </c>
      <c r="L2" s="42"/>
      <c r="M2" s="43"/>
      <c r="N2" s="41" t="s">
        <v>19</v>
      </c>
      <c r="O2" s="42"/>
      <c r="P2" s="43"/>
      <c r="Q2" s="41" t="s">
        <v>20</v>
      </c>
      <c r="R2" s="42"/>
      <c r="S2" s="43"/>
      <c r="T2" s="41" t="s">
        <v>21</v>
      </c>
      <c r="U2" s="42"/>
      <c r="V2" s="43"/>
      <c r="W2" s="41" t="s">
        <v>22</v>
      </c>
      <c r="X2" s="42"/>
      <c r="Y2" s="43"/>
      <c r="Z2" s="41" t="s">
        <v>23</v>
      </c>
      <c r="AA2" s="42"/>
      <c r="AB2" s="43"/>
      <c r="AC2" s="41" t="s">
        <v>24</v>
      </c>
      <c r="AD2" s="42"/>
      <c r="AE2" s="43"/>
      <c r="AF2" s="41" t="s">
        <v>25</v>
      </c>
      <c r="AG2" s="42"/>
      <c r="AH2" s="43"/>
      <c r="AI2" s="41" t="s">
        <v>26</v>
      </c>
      <c r="AJ2" s="42"/>
      <c r="AK2" s="43"/>
      <c r="AL2" s="44" t="s">
        <v>27</v>
      </c>
      <c r="AM2" s="45"/>
      <c r="AN2" s="46"/>
      <c r="AO2" s="3" t="s">
        <v>83</v>
      </c>
    </row>
    <row r="3" spans="1:41" s="1" customFormat="1" ht="12.75">
      <c r="A3" s="8" t="s">
        <v>1</v>
      </c>
      <c r="B3" s="4" t="s">
        <v>12</v>
      </c>
      <c r="C3" s="5" t="s">
        <v>13</v>
      </c>
      <c r="D3" s="6" t="s">
        <v>14</v>
      </c>
      <c r="E3" s="4" t="s">
        <v>12</v>
      </c>
      <c r="F3" s="5" t="s">
        <v>13</v>
      </c>
      <c r="G3" s="6" t="s">
        <v>14</v>
      </c>
      <c r="H3" s="4" t="s">
        <v>12</v>
      </c>
      <c r="I3" s="5" t="s">
        <v>13</v>
      </c>
      <c r="J3" s="6" t="s">
        <v>14</v>
      </c>
      <c r="K3" s="4" t="s">
        <v>12</v>
      </c>
      <c r="L3" s="5" t="s">
        <v>13</v>
      </c>
      <c r="M3" s="6" t="s">
        <v>14</v>
      </c>
      <c r="N3" s="4" t="s">
        <v>12</v>
      </c>
      <c r="O3" s="5" t="s">
        <v>13</v>
      </c>
      <c r="P3" s="6" t="s">
        <v>14</v>
      </c>
      <c r="Q3" s="4" t="s">
        <v>12</v>
      </c>
      <c r="R3" s="5" t="s">
        <v>13</v>
      </c>
      <c r="S3" s="6" t="s">
        <v>14</v>
      </c>
      <c r="T3" s="4" t="s">
        <v>12</v>
      </c>
      <c r="U3" s="5" t="s">
        <v>13</v>
      </c>
      <c r="V3" s="6" t="s">
        <v>14</v>
      </c>
      <c r="W3" s="4" t="s">
        <v>12</v>
      </c>
      <c r="X3" s="5" t="s">
        <v>13</v>
      </c>
      <c r="Y3" s="6" t="s">
        <v>14</v>
      </c>
      <c r="Z3" s="4" t="s">
        <v>12</v>
      </c>
      <c r="AA3" s="5" t="s">
        <v>13</v>
      </c>
      <c r="AB3" s="6" t="s">
        <v>14</v>
      </c>
      <c r="AC3" s="4" t="s">
        <v>12</v>
      </c>
      <c r="AD3" s="5" t="s">
        <v>13</v>
      </c>
      <c r="AE3" s="6" t="s">
        <v>14</v>
      </c>
      <c r="AF3" s="4" t="s">
        <v>12</v>
      </c>
      <c r="AG3" s="5" t="s">
        <v>13</v>
      </c>
      <c r="AH3" s="6" t="s">
        <v>14</v>
      </c>
      <c r="AI3" s="4" t="s">
        <v>12</v>
      </c>
      <c r="AJ3" s="5" t="s">
        <v>13</v>
      </c>
      <c r="AK3" s="6" t="s">
        <v>14</v>
      </c>
      <c r="AL3" s="4" t="s">
        <v>12</v>
      </c>
      <c r="AM3" s="5" t="s">
        <v>13</v>
      </c>
      <c r="AN3" s="6" t="s">
        <v>14</v>
      </c>
      <c r="AO3" s="29"/>
    </row>
    <row r="4" spans="1:41" ht="12.75">
      <c r="A4" s="9" t="s">
        <v>2</v>
      </c>
      <c r="B4" s="11">
        <v>100</v>
      </c>
      <c r="C4" s="12">
        <v>400</v>
      </c>
      <c r="D4" s="13">
        <f>B4-C4</f>
        <v>-300</v>
      </c>
      <c r="E4" s="11">
        <v>500</v>
      </c>
      <c r="F4" s="12">
        <v>400</v>
      </c>
      <c r="G4" s="13">
        <f>E4-F4</f>
        <v>100</v>
      </c>
      <c r="H4" s="11"/>
      <c r="I4" s="12"/>
      <c r="J4" s="13">
        <f>H4-I4</f>
        <v>0</v>
      </c>
      <c r="K4" s="11"/>
      <c r="L4" s="12"/>
      <c r="M4" s="13">
        <f>K4-L4</f>
        <v>0</v>
      </c>
      <c r="N4" s="11"/>
      <c r="O4" s="12"/>
      <c r="P4" s="13">
        <f>N4-O4</f>
        <v>0</v>
      </c>
      <c r="Q4" s="11"/>
      <c r="R4" s="12"/>
      <c r="S4" s="13">
        <f>Q4-R4</f>
        <v>0</v>
      </c>
      <c r="T4" s="11"/>
      <c r="U4" s="12"/>
      <c r="V4" s="13">
        <f>T4-U4</f>
        <v>0</v>
      </c>
      <c r="W4" s="11"/>
      <c r="X4" s="12"/>
      <c r="Y4" s="13">
        <f>W4-X4</f>
        <v>0</v>
      </c>
      <c r="Z4" s="11"/>
      <c r="AA4" s="12"/>
      <c r="AB4" s="13">
        <f>Z4-AA4</f>
        <v>0</v>
      </c>
      <c r="AC4" s="11"/>
      <c r="AD4" s="12"/>
      <c r="AE4" s="13">
        <f>AC4-AD4</f>
        <v>0</v>
      </c>
      <c r="AF4" s="11"/>
      <c r="AG4" s="12"/>
      <c r="AH4" s="13">
        <f>AF4-AG4</f>
        <v>0</v>
      </c>
      <c r="AI4" s="11"/>
      <c r="AJ4" s="12"/>
      <c r="AK4" s="13">
        <f>AI4-AJ4</f>
        <v>0</v>
      </c>
      <c r="AL4" s="11">
        <f>B4+E4+H4+K4+N4+Q4+T4+W4+Z4+AC4+AF4+AI4</f>
        <v>600</v>
      </c>
      <c r="AM4" s="12">
        <f>C4+F4+I4+L4+O4+R4+U4+X4+AA4+AD4+AG4+AJ4</f>
        <v>800</v>
      </c>
      <c r="AN4" s="13">
        <f>AL4-AM4</f>
        <v>-200</v>
      </c>
      <c r="AO4" s="29">
        <f>AL4/AL14</f>
        <v>0.09090909090909091</v>
      </c>
    </row>
    <row r="5" spans="1:41" ht="12.75">
      <c r="A5" s="9" t="s">
        <v>3</v>
      </c>
      <c r="B5" s="11">
        <v>400</v>
      </c>
      <c r="C5" s="12">
        <v>400</v>
      </c>
      <c r="D5" s="13">
        <f aca="true" t="shared" si="0" ref="D5:D13">B5-C5</f>
        <v>0</v>
      </c>
      <c r="E5" s="11">
        <v>500</v>
      </c>
      <c r="F5" s="12">
        <v>400</v>
      </c>
      <c r="G5" s="13">
        <f aca="true" t="shared" si="1" ref="G5:G13">E5-F5</f>
        <v>100</v>
      </c>
      <c r="H5" s="11"/>
      <c r="I5" s="12"/>
      <c r="J5" s="13">
        <f aca="true" t="shared" si="2" ref="J5:J13">H5-I5</f>
        <v>0</v>
      </c>
      <c r="K5" s="11"/>
      <c r="L5" s="12"/>
      <c r="M5" s="13">
        <f aca="true" t="shared" si="3" ref="M5:M13">K5-L5</f>
        <v>0</v>
      </c>
      <c r="N5" s="11"/>
      <c r="O5" s="12"/>
      <c r="P5" s="13">
        <f aca="true" t="shared" si="4" ref="P5:P13">N5-O5</f>
        <v>0</v>
      </c>
      <c r="Q5" s="11"/>
      <c r="R5" s="12"/>
      <c r="S5" s="13">
        <f aca="true" t="shared" si="5" ref="S5:S13">Q5-R5</f>
        <v>0</v>
      </c>
      <c r="T5" s="11"/>
      <c r="U5" s="12"/>
      <c r="V5" s="13">
        <f aca="true" t="shared" si="6" ref="V5:V13">T5-U5</f>
        <v>0</v>
      </c>
      <c r="W5" s="11"/>
      <c r="X5" s="12"/>
      <c r="Y5" s="13">
        <f aca="true" t="shared" si="7" ref="Y5:Y13">W5-X5</f>
        <v>0</v>
      </c>
      <c r="Z5" s="11"/>
      <c r="AA5" s="12"/>
      <c r="AB5" s="13">
        <f aca="true" t="shared" si="8" ref="AB5:AB13">Z5-AA5</f>
        <v>0</v>
      </c>
      <c r="AC5" s="11"/>
      <c r="AD5" s="12"/>
      <c r="AE5" s="13">
        <f aca="true" t="shared" si="9" ref="AE5:AE13">AC5-AD5</f>
        <v>0</v>
      </c>
      <c r="AF5" s="11"/>
      <c r="AG5" s="12"/>
      <c r="AH5" s="13">
        <f aca="true" t="shared" si="10" ref="AH5:AH13">AF5-AG5</f>
        <v>0</v>
      </c>
      <c r="AI5" s="11"/>
      <c r="AJ5" s="12"/>
      <c r="AK5" s="13">
        <f aca="true" t="shared" si="11" ref="AK5:AK13">AI5-AJ5</f>
        <v>0</v>
      </c>
      <c r="AL5" s="11">
        <f aca="true" t="shared" si="12" ref="AL5:AL13">B5+E5+H5+K5+N5+Q5+T5+W5+Z5+AC5+AF5+AI5</f>
        <v>900</v>
      </c>
      <c r="AM5" s="12">
        <f aca="true" t="shared" si="13" ref="AM5:AM13">C5+F5+I5+L5+O5+R5+U5+X5+AA5+AD5+AG5+AJ5</f>
        <v>800</v>
      </c>
      <c r="AN5" s="13">
        <f aca="true" t="shared" si="14" ref="AN5:AN13">AL5-AM5</f>
        <v>100</v>
      </c>
      <c r="AO5" s="29">
        <f>AL5/AL14</f>
        <v>0.13636363636363635</v>
      </c>
    </row>
    <row r="6" spans="1:41" ht="12.75">
      <c r="A6" s="9" t="s">
        <v>4</v>
      </c>
      <c r="B6" s="11">
        <v>100</v>
      </c>
      <c r="C6" s="12">
        <v>400</v>
      </c>
      <c r="D6" s="13">
        <f t="shared" si="0"/>
        <v>-300</v>
      </c>
      <c r="E6" s="11">
        <v>500</v>
      </c>
      <c r="F6" s="12">
        <v>400</v>
      </c>
      <c r="G6" s="13">
        <f t="shared" si="1"/>
        <v>100</v>
      </c>
      <c r="H6" s="11"/>
      <c r="I6" s="12"/>
      <c r="J6" s="13">
        <f t="shared" si="2"/>
        <v>0</v>
      </c>
      <c r="K6" s="11"/>
      <c r="L6" s="12"/>
      <c r="M6" s="13">
        <f t="shared" si="3"/>
        <v>0</v>
      </c>
      <c r="N6" s="11"/>
      <c r="O6" s="12"/>
      <c r="P6" s="13">
        <f t="shared" si="4"/>
        <v>0</v>
      </c>
      <c r="Q6" s="11"/>
      <c r="R6" s="12"/>
      <c r="S6" s="13">
        <f t="shared" si="5"/>
        <v>0</v>
      </c>
      <c r="T6" s="11"/>
      <c r="U6" s="12"/>
      <c r="V6" s="13">
        <f t="shared" si="6"/>
        <v>0</v>
      </c>
      <c r="W6" s="11"/>
      <c r="X6" s="12"/>
      <c r="Y6" s="13">
        <f t="shared" si="7"/>
        <v>0</v>
      </c>
      <c r="Z6" s="11"/>
      <c r="AA6" s="12"/>
      <c r="AB6" s="13">
        <f t="shared" si="8"/>
        <v>0</v>
      </c>
      <c r="AC6" s="11"/>
      <c r="AD6" s="12"/>
      <c r="AE6" s="13">
        <f t="shared" si="9"/>
        <v>0</v>
      </c>
      <c r="AF6" s="11"/>
      <c r="AG6" s="12"/>
      <c r="AH6" s="13">
        <f t="shared" si="10"/>
        <v>0</v>
      </c>
      <c r="AI6" s="11"/>
      <c r="AJ6" s="12"/>
      <c r="AK6" s="13">
        <f t="shared" si="11"/>
        <v>0</v>
      </c>
      <c r="AL6" s="11">
        <f t="shared" si="12"/>
        <v>600</v>
      </c>
      <c r="AM6" s="12">
        <f t="shared" si="13"/>
        <v>800</v>
      </c>
      <c r="AN6" s="13">
        <f t="shared" si="14"/>
        <v>-200</v>
      </c>
      <c r="AO6" s="29">
        <f>AL6/AL14</f>
        <v>0.09090909090909091</v>
      </c>
    </row>
    <row r="7" spans="1:41" ht="12.75">
      <c r="A7" s="9" t="s">
        <v>5</v>
      </c>
      <c r="B7" s="11">
        <v>100</v>
      </c>
      <c r="C7" s="12">
        <v>400</v>
      </c>
      <c r="D7" s="13">
        <f t="shared" si="0"/>
        <v>-300</v>
      </c>
      <c r="E7" s="11">
        <v>500</v>
      </c>
      <c r="F7" s="12">
        <v>400</v>
      </c>
      <c r="G7" s="13">
        <f t="shared" si="1"/>
        <v>100</v>
      </c>
      <c r="H7" s="11"/>
      <c r="I7" s="12"/>
      <c r="J7" s="13">
        <f t="shared" si="2"/>
        <v>0</v>
      </c>
      <c r="K7" s="11"/>
      <c r="L7" s="12"/>
      <c r="M7" s="13">
        <f t="shared" si="3"/>
        <v>0</v>
      </c>
      <c r="N7" s="11"/>
      <c r="O7" s="12"/>
      <c r="P7" s="13">
        <f t="shared" si="4"/>
        <v>0</v>
      </c>
      <c r="Q7" s="11"/>
      <c r="R7" s="12"/>
      <c r="S7" s="13">
        <f t="shared" si="5"/>
        <v>0</v>
      </c>
      <c r="T7" s="11"/>
      <c r="U7" s="12"/>
      <c r="V7" s="13">
        <f t="shared" si="6"/>
        <v>0</v>
      </c>
      <c r="W7" s="11"/>
      <c r="X7" s="12"/>
      <c r="Y7" s="13">
        <f t="shared" si="7"/>
        <v>0</v>
      </c>
      <c r="Z7" s="11"/>
      <c r="AA7" s="12"/>
      <c r="AB7" s="13">
        <f t="shared" si="8"/>
        <v>0</v>
      </c>
      <c r="AC7" s="11"/>
      <c r="AD7" s="12"/>
      <c r="AE7" s="13">
        <f t="shared" si="9"/>
        <v>0</v>
      </c>
      <c r="AF7" s="11"/>
      <c r="AG7" s="12"/>
      <c r="AH7" s="13">
        <f t="shared" si="10"/>
        <v>0</v>
      </c>
      <c r="AI7" s="11"/>
      <c r="AJ7" s="12"/>
      <c r="AK7" s="13">
        <f t="shared" si="11"/>
        <v>0</v>
      </c>
      <c r="AL7" s="11">
        <f t="shared" si="12"/>
        <v>600</v>
      </c>
      <c r="AM7" s="12">
        <f t="shared" si="13"/>
        <v>800</v>
      </c>
      <c r="AN7" s="13">
        <f t="shared" si="14"/>
        <v>-200</v>
      </c>
      <c r="AO7" s="29">
        <f>AL7/AL14</f>
        <v>0.09090909090909091</v>
      </c>
    </row>
    <row r="8" spans="1:41" ht="12.75">
      <c r="A8" s="9" t="s">
        <v>6</v>
      </c>
      <c r="B8" s="11">
        <v>300</v>
      </c>
      <c r="C8" s="12">
        <v>400</v>
      </c>
      <c r="D8" s="13">
        <f t="shared" si="0"/>
        <v>-100</v>
      </c>
      <c r="E8" s="11">
        <v>500</v>
      </c>
      <c r="F8" s="12">
        <v>400</v>
      </c>
      <c r="G8" s="13">
        <f t="shared" si="1"/>
        <v>100</v>
      </c>
      <c r="H8" s="11"/>
      <c r="I8" s="12"/>
      <c r="J8" s="13">
        <f t="shared" si="2"/>
        <v>0</v>
      </c>
      <c r="K8" s="11"/>
      <c r="L8" s="12"/>
      <c r="M8" s="13">
        <f t="shared" si="3"/>
        <v>0</v>
      </c>
      <c r="N8" s="11"/>
      <c r="O8" s="12"/>
      <c r="P8" s="13">
        <f t="shared" si="4"/>
        <v>0</v>
      </c>
      <c r="Q8" s="11"/>
      <c r="R8" s="12"/>
      <c r="S8" s="13">
        <f t="shared" si="5"/>
        <v>0</v>
      </c>
      <c r="T8" s="11"/>
      <c r="U8" s="12"/>
      <c r="V8" s="13">
        <f t="shared" si="6"/>
        <v>0</v>
      </c>
      <c r="W8" s="11"/>
      <c r="X8" s="12"/>
      <c r="Y8" s="13">
        <f t="shared" si="7"/>
        <v>0</v>
      </c>
      <c r="Z8" s="11"/>
      <c r="AA8" s="12"/>
      <c r="AB8" s="13">
        <f t="shared" si="8"/>
        <v>0</v>
      </c>
      <c r="AC8" s="11"/>
      <c r="AD8" s="12"/>
      <c r="AE8" s="13">
        <f t="shared" si="9"/>
        <v>0</v>
      </c>
      <c r="AF8" s="11"/>
      <c r="AG8" s="12"/>
      <c r="AH8" s="13">
        <f t="shared" si="10"/>
        <v>0</v>
      </c>
      <c r="AI8" s="11"/>
      <c r="AJ8" s="12"/>
      <c r="AK8" s="13">
        <f t="shared" si="11"/>
        <v>0</v>
      </c>
      <c r="AL8" s="11">
        <f t="shared" si="12"/>
        <v>800</v>
      </c>
      <c r="AM8" s="12">
        <f t="shared" si="13"/>
        <v>800</v>
      </c>
      <c r="AN8" s="13">
        <f t="shared" si="14"/>
        <v>0</v>
      </c>
      <c r="AO8" s="29">
        <f>AL8/AL14</f>
        <v>0.12121212121212122</v>
      </c>
    </row>
    <row r="9" spans="1:41" ht="12.75">
      <c r="A9" s="9" t="s">
        <v>7</v>
      </c>
      <c r="B9" s="11">
        <v>100</v>
      </c>
      <c r="C9" s="12">
        <v>400</v>
      </c>
      <c r="D9" s="13">
        <f t="shared" si="0"/>
        <v>-300</v>
      </c>
      <c r="E9" s="11">
        <v>500</v>
      </c>
      <c r="F9" s="12">
        <v>400</v>
      </c>
      <c r="G9" s="13">
        <f t="shared" si="1"/>
        <v>100</v>
      </c>
      <c r="H9" s="11"/>
      <c r="I9" s="12"/>
      <c r="J9" s="13">
        <f t="shared" si="2"/>
        <v>0</v>
      </c>
      <c r="K9" s="11"/>
      <c r="L9" s="12"/>
      <c r="M9" s="13">
        <f t="shared" si="3"/>
        <v>0</v>
      </c>
      <c r="N9" s="11"/>
      <c r="O9" s="12"/>
      <c r="P9" s="13">
        <f t="shared" si="4"/>
        <v>0</v>
      </c>
      <c r="Q9" s="11"/>
      <c r="R9" s="12"/>
      <c r="S9" s="13">
        <f t="shared" si="5"/>
        <v>0</v>
      </c>
      <c r="T9" s="11"/>
      <c r="U9" s="12"/>
      <c r="V9" s="13">
        <f t="shared" si="6"/>
        <v>0</v>
      </c>
      <c r="W9" s="11"/>
      <c r="X9" s="12"/>
      <c r="Y9" s="13">
        <f t="shared" si="7"/>
        <v>0</v>
      </c>
      <c r="Z9" s="11"/>
      <c r="AA9" s="12"/>
      <c r="AB9" s="13">
        <f t="shared" si="8"/>
        <v>0</v>
      </c>
      <c r="AC9" s="11"/>
      <c r="AD9" s="12"/>
      <c r="AE9" s="13">
        <f t="shared" si="9"/>
        <v>0</v>
      </c>
      <c r="AF9" s="11"/>
      <c r="AG9" s="12"/>
      <c r="AH9" s="13">
        <f t="shared" si="10"/>
        <v>0</v>
      </c>
      <c r="AI9" s="11"/>
      <c r="AJ9" s="12"/>
      <c r="AK9" s="13">
        <f t="shared" si="11"/>
        <v>0</v>
      </c>
      <c r="AL9" s="11">
        <f t="shared" si="12"/>
        <v>600</v>
      </c>
      <c r="AM9" s="12">
        <f t="shared" si="13"/>
        <v>800</v>
      </c>
      <c r="AN9" s="13">
        <f t="shared" si="14"/>
        <v>-200</v>
      </c>
      <c r="AO9" s="29">
        <f>AL9/AL14</f>
        <v>0.09090909090909091</v>
      </c>
    </row>
    <row r="10" spans="1:41" ht="12.75">
      <c r="A10" s="9" t="s">
        <v>8</v>
      </c>
      <c r="B10" s="11">
        <v>100</v>
      </c>
      <c r="C10" s="12">
        <v>400</v>
      </c>
      <c r="D10" s="13">
        <f t="shared" si="0"/>
        <v>-300</v>
      </c>
      <c r="E10" s="11">
        <v>500</v>
      </c>
      <c r="F10" s="12">
        <v>400</v>
      </c>
      <c r="G10" s="13">
        <f t="shared" si="1"/>
        <v>100</v>
      </c>
      <c r="H10" s="11"/>
      <c r="I10" s="12"/>
      <c r="J10" s="13">
        <f t="shared" si="2"/>
        <v>0</v>
      </c>
      <c r="K10" s="11"/>
      <c r="L10" s="12"/>
      <c r="M10" s="13">
        <f t="shared" si="3"/>
        <v>0</v>
      </c>
      <c r="N10" s="11"/>
      <c r="O10" s="12"/>
      <c r="P10" s="13">
        <f t="shared" si="4"/>
        <v>0</v>
      </c>
      <c r="Q10" s="11"/>
      <c r="R10" s="12"/>
      <c r="S10" s="13">
        <f t="shared" si="5"/>
        <v>0</v>
      </c>
      <c r="T10" s="11"/>
      <c r="U10" s="12"/>
      <c r="V10" s="13">
        <f t="shared" si="6"/>
        <v>0</v>
      </c>
      <c r="W10" s="11"/>
      <c r="X10" s="12"/>
      <c r="Y10" s="13">
        <f t="shared" si="7"/>
        <v>0</v>
      </c>
      <c r="Z10" s="11"/>
      <c r="AA10" s="12"/>
      <c r="AB10" s="13">
        <f t="shared" si="8"/>
        <v>0</v>
      </c>
      <c r="AC10" s="11"/>
      <c r="AD10" s="12"/>
      <c r="AE10" s="13">
        <f t="shared" si="9"/>
        <v>0</v>
      </c>
      <c r="AF10" s="11"/>
      <c r="AG10" s="12"/>
      <c r="AH10" s="13">
        <f t="shared" si="10"/>
        <v>0</v>
      </c>
      <c r="AI10" s="11"/>
      <c r="AJ10" s="12"/>
      <c r="AK10" s="13">
        <f t="shared" si="11"/>
        <v>0</v>
      </c>
      <c r="AL10" s="11">
        <f t="shared" si="12"/>
        <v>600</v>
      </c>
      <c r="AM10" s="12">
        <f t="shared" si="13"/>
        <v>800</v>
      </c>
      <c r="AN10" s="13">
        <f t="shared" si="14"/>
        <v>-200</v>
      </c>
      <c r="AO10" s="29">
        <f>AL10/AL14</f>
        <v>0.09090909090909091</v>
      </c>
    </row>
    <row r="11" spans="1:41" ht="12.75">
      <c r="A11" s="9" t="s">
        <v>9</v>
      </c>
      <c r="B11" s="11">
        <v>200</v>
      </c>
      <c r="C11" s="12">
        <v>400</v>
      </c>
      <c r="D11" s="13">
        <f t="shared" si="0"/>
        <v>-200</v>
      </c>
      <c r="E11" s="11">
        <v>500</v>
      </c>
      <c r="F11" s="12">
        <v>400</v>
      </c>
      <c r="G11" s="13">
        <f t="shared" si="1"/>
        <v>100</v>
      </c>
      <c r="H11" s="11"/>
      <c r="I11" s="12"/>
      <c r="J11" s="13">
        <f t="shared" si="2"/>
        <v>0</v>
      </c>
      <c r="K11" s="11"/>
      <c r="L11" s="12"/>
      <c r="M11" s="13">
        <f t="shared" si="3"/>
        <v>0</v>
      </c>
      <c r="N11" s="11"/>
      <c r="O11" s="12"/>
      <c r="P11" s="13">
        <f t="shared" si="4"/>
        <v>0</v>
      </c>
      <c r="Q11" s="11"/>
      <c r="R11" s="12"/>
      <c r="S11" s="13">
        <f t="shared" si="5"/>
        <v>0</v>
      </c>
      <c r="T11" s="11"/>
      <c r="U11" s="12"/>
      <c r="V11" s="13">
        <f t="shared" si="6"/>
        <v>0</v>
      </c>
      <c r="W11" s="11"/>
      <c r="X11" s="12"/>
      <c r="Y11" s="13">
        <f t="shared" si="7"/>
        <v>0</v>
      </c>
      <c r="Z11" s="11"/>
      <c r="AA11" s="12"/>
      <c r="AB11" s="13">
        <f t="shared" si="8"/>
        <v>0</v>
      </c>
      <c r="AC11" s="11"/>
      <c r="AD11" s="12"/>
      <c r="AE11" s="13">
        <f t="shared" si="9"/>
        <v>0</v>
      </c>
      <c r="AF11" s="11"/>
      <c r="AG11" s="12"/>
      <c r="AH11" s="13">
        <f t="shared" si="10"/>
        <v>0</v>
      </c>
      <c r="AI11" s="11"/>
      <c r="AJ11" s="12"/>
      <c r="AK11" s="13">
        <f t="shared" si="11"/>
        <v>0</v>
      </c>
      <c r="AL11" s="11">
        <f t="shared" si="12"/>
        <v>700</v>
      </c>
      <c r="AM11" s="12">
        <f t="shared" si="13"/>
        <v>800</v>
      </c>
      <c r="AN11" s="13">
        <f t="shared" si="14"/>
        <v>-100</v>
      </c>
      <c r="AO11" s="29">
        <f>AL11/AL14</f>
        <v>0.10606060606060606</v>
      </c>
    </row>
    <row r="12" spans="1:41" ht="12.75">
      <c r="A12" s="9" t="s">
        <v>10</v>
      </c>
      <c r="B12" s="11">
        <v>100</v>
      </c>
      <c r="C12" s="12">
        <v>400</v>
      </c>
      <c r="D12" s="13">
        <f t="shared" si="0"/>
        <v>-300</v>
      </c>
      <c r="E12" s="11">
        <v>500</v>
      </c>
      <c r="F12" s="12">
        <v>400</v>
      </c>
      <c r="G12" s="13">
        <f t="shared" si="1"/>
        <v>100</v>
      </c>
      <c r="H12" s="11"/>
      <c r="I12" s="12"/>
      <c r="J12" s="13">
        <f t="shared" si="2"/>
        <v>0</v>
      </c>
      <c r="K12" s="11"/>
      <c r="L12" s="12"/>
      <c r="M12" s="13">
        <f t="shared" si="3"/>
        <v>0</v>
      </c>
      <c r="N12" s="11"/>
      <c r="O12" s="12"/>
      <c r="P12" s="13">
        <f t="shared" si="4"/>
        <v>0</v>
      </c>
      <c r="Q12" s="11"/>
      <c r="R12" s="12"/>
      <c r="S12" s="13">
        <f t="shared" si="5"/>
        <v>0</v>
      </c>
      <c r="T12" s="11"/>
      <c r="U12" s="12"/>
      <c r="V12" s="13">
        <f t="shared" si="6"/>
        <v>0</v>
      </c>
      <c r="W12" s="11"/>
      <c r="X12" s="12"/>
      <c r="Y12" s="13">
        <f t="shared" si="7"/>
        <v>0</v>
      </c>
      <c r="Z12" s="11"/>
      <c r="AA12" s="12"/>
      <c r="AB12" s="13">
        <f t="shared" si="8"/>
        <v>0</v>
      </c>
      <c r="AC12" s="11"/>
      <c r="AD12" s="12"/>
      <c r="AE12" s="13">
        <f t="shared" si="9"/>
        <v>0</v>
      </c>
      <c r="AF12" s="11"/>
      <c r="AG12" s="12"/>
      <c r="AH12" s="13">
        <f t="shared" si="10"/>
        <v>0</v>
      </c>
      <c r="AI12" s="11"/>
      <c r="AJ12" s="12"/>
      <c r="AK12" s="13">
        <f t="shared" si="11"/>
        <v>0</v>
      </c>
      <c r="AL12" s="11">
        <f t="shared" si="12"/>
        <v>600</v>
      </c>
      <c r="AM12" s="12">
        <f t="shared" si="13"/>
        <v>800</v>
      </c>
      <c r="AN12" s="13">
        <f t="shared" si="14"/>
        <v>-200</v>
      </c>
      <c r="AO12" s="29">
        <f>AL12/AL14</f>
        <v>0.09090909090909091</v>
      </c>
    </row>
    <row r="13" spans="1:41" ht="12.75">
      <c r="A13" s="9" t="s">
        <v>11</v>
      </c>
      <c r="B13" s="11">
        <v>100</v>
      </c>
      <c r="C13" s="12">
        <v>400</v>
      </c>
      <c r="D13" s="13">
        <f t="shared" si="0"/>
        <v>-300</v>
      </c>
      <c r="E13" s="11">
        <v>500</v>
      </c>
      <c r="F13" s="12">
        <v>400</v>
      </c>
      <c r="G13" s="13">
        <f t="shared" si="1"/>
        <v>100</v>
      </c>
      <c r="H13" s="11"/>
      <c r="I13" s="12"/>
      <c r="J13" s="13">
        <f t="shared" si="2"/>
        <v>0</v>
      </c>
      <c r="K13" s="11"/>
      <c r="L13" s="12"/>
      <c r="M13" s="13">
        <f t="shared" si="3"/>
        <v>0</v>
      </c>
      <c r="N13" s="11"/>
      <c r="O13" s="12"/>
      <c r="P13" s="13">
        <f t="shared" si="4"/>
        <v>0</v>
      </c>
      <c r="Q13" s="11"/>
      <c r="R13" s="12"/>
      <c r="S13" s="13">
        <f t="shared" si="5"/>
        <v>0</v>
      </c>
      <c r="T13" s="11"/>
      <c r="U13" s="12"/>
      <c r="V13" s="13">
        <f t="shared" si="6"/>
        <v>0</v>
      </c>
      <c r="W13" s="11"/>
      <c r="X13" s="12"/>
      <c r="Y13" s="13">
        <f t="shared" si="7"/>
        <v>0</v>
      </c>
      <c r="Z13" s="11"/>
      <c r="AA13" s="12"/>
      <c r="AB13" s="13">
        <f t="shared" si="8"/>
        <v>0</v>
      </c>
      <c r="AC13" s="11"/>
      <c r="AD13" s="12"/>
      <c r="AE13" s="13">
        <f t="shared" si="9"/>
        <v>0</v>
      </c>
      <c r="AF13" s="11"/>
      <c r="AG13" s="12"/>
      <c r="AH13" s="13">
        <f t="shared" si="10"/>
        <v>0</v>
      </c>
      <c r="AI13" s="11"/>
      <c r="AJ13" s="12"/>
      <c r="AK13" s="13">
        <f t="shared" si="11"/>
        <v>0</v>
      </c>
      <c r="AL13" s="11">
        <f t="shared" si="12"/>
        <v>600</v>
      </c>
      <c r="AM13" s="12">
        <f t="shared" si="13"/>
        <v>800</v>
      </c>
      <c r="AN13" s="13">
        <f t="shared" si="14"/>
        <v>-200</v>
      </c>
      <c r="AO13" s="29">
        <f>AL13/AL14</f>
        <v>0.09090909090909091</v>
      </c>
    </row>
    <row r="14" spans="1:41" ht="13.5" thickBot="1">
      <c r="A14" s="10" t="s">
        <v>27</v>
      </c>
      <c r="B14" s="14">
        <f aca="true" t="shared" si="15" ref="B14:AO14">SUM(B4:B13)</f>
        <v>1600</v>
      </c>
      <c r="C14" s="15">
        <f t="shared" si="15"/>
        <v>4000</v>
      </c>
      <c r="D14" s="16">
        <f t="shared" si="15"/>
        <v>-2400</v>
      </c>
      <c r="E14" s="14">
        <f t="shared" si="15"/>
        <v>5000</v>
      </c>
      <c r="F14" s="15">
        <f t="shared" si="15"/>
        <v>4000</v>
      </c>
      <c r="G14" s="16">
        <f t="shared" si="15"/>
        <v>1000</v>
      </c>
      <c r="H14" s="14">
        <f t="shared" si="15"/>
        <v>0</v>
      </c>
      <c r="I14" s="15">
        <f t="shared" si="15"/>
        <v>0</v>
      </c>
      <c r="J14" s="16">
        <f t="shared" si="15"/>
        <v>0</v>
      </c>
      <c r="K14" s="14">
        <f t="shared" si="15"/>
        <v>0</v>
      </c>
      <c r="L14" s="15">
        <f t="shared" si="15"/>
        <v>0</v>
      </c>
      <c r="M14" s="16">
        <f t="shared" si="15"/>
        <v>0</v>
      </c>
      <c r="N14" s="14">
        <f t="shared" si="15"/>
        <v>0</v>
      </c>
      <c r="O14" s="15">
        <f t="shared" si="15"/>
        <v>0</v>
      </c>
      <c r="P14" s="16">
        <f t="shared" si="15"/>
        <v>0</v>
      </c>
      <c r="Q14" s="14">
        <f t="shared" si="15"/>
        <v>0</v>
      </c>
      <c r="R14" s="15">
        <f t="shared" si="15"/>
        <v>0</v>
      </c>
      <c r="S14" s="16">
        <f t="shared" si="15"/>
        <v>0</v>
      </c>
      <c r="T14" s="14">
        <f t="shared" si="15"/>
        <v>0</v>
      </c>
      <c r="U14" s="15">
        <f t="shared" si="15"/>
        <v>0</v>
      </c>
      <c r="V14" s="16">
        <f t="shared" si="15"/>
        <v>0</v>
      </c>
      <c r="W14" s="14">
        <f t="shared" si="15"/>
        <v>0</v>
      </c>
      <c r="X14" s="15">
        <f t="shared" si="15"/>
        <v>0</v>
      </c>
      <c r="Y14" s="16">
        <f t="shared" si="15"/>
        <v>0</v>
      </c>
      <c r="Z14" s="14">
        <f t="shared" si="15"/>
        <v>0</v>
      </c>
      <c r="AA14" s="15">
        <f t="shared" si="15"/>
        <v>0</v>
      </c>
      <c r="AB14" s="16">
        <f t="shared" si="15"/>
        <v>0</v>
      </c>
      <c r="AC14" s="14">
        <f t="shared" si="15"/>
        <v>0</v>
      </c>
      <c r="AD14" s="15">
        <f t="shared" si="15"/>
        <v>0</v>
      </c>
      <c r="AE14" s="16">
        <f t="shared" si="15"/>
        <v>0</v>
      </c>
      <c r="AF14" s="14">
        <f t="shared" si="15"/>
        <v>0</v>
      </c>
      <c r="AG14" s="15">
        <f t="shared" si="15"/>
        <v>0</v>
      </c>
      <c r="AH14" s="16">
        <f t="shared" si="15"/>
        <v>0</v>
      </c>
      <c r="AI14" s="14">
        <f t="shared" si="15"/>
        <v>0</v>
      </c>
      <c r="AJ14" s="15">
        <f t="shared" si="15"/>
        <v>0</v>
      </c>
      <c r="AK14" s="16">
        <f t="shared" si="15"/>
        <v>0</v>
      </c>
      <c r="AL14" s="14">
        <f t="shared" si="15"/>
        <v>6600</v>
      </c>
      <c r="AM14" s="15">
        <f t="shared" si="15"/>
        <v>8000</v>
      </c>
      <c r="AN14" s="16">
        <f t="shared" si="15"/>
        <v>-1400</v>
      </c>
      <c r="AO14" s="31">
        <f t="shared" si="15"/>
        <v>1</v>
      </c>
    </row>
    <row r="15" ht="14.25" thickBot="1" thickTop="1"/>
    <row r="16" spans="1:40" ht="13.5" thickTop="1">
      <c r="A16" s="7"/>
      <c r="B16" s="41" t="s">
        <v>15</v>
      </c>
      <c r="C16" s="42"/>
      <c r="D16" s="43"/>
      <c r="E16" s="41" t="s">
        <v>16</v>
      </c>
      <c r="F16" s="42"/>
      <c r="G16" s="43"/>
      <c r="H16" s="41" t="s">
        <v>17</v>
      </c>
      <c r="I16" s="42"/>
      <c r="J16" s="43"/>
      <c r="K16" s="41" t="s">
        <v>18</v>
      </c>
      <c r="L16" s="42"/>
      <c r="M16" s="43"/>
      <c r="N16" s="41" t="s">
        <v>19</v>
      </c>
      <c r="O16" s="42"/>
      <c r="P16" s="43"/>
      <c r="Q16" s="41" t="s">
        <v>20</v>
      </c>
      <c r="R16" s="42"/>
      <c r="S16" s="43"/>
      <c r="T16" s="41" t="s">
        <v>21</v>
      </c>
      <c r="U16" s="42"/>
      <c r="V16" s="43"/>
      <c r="W16" s="41" t="s">
        <v>22</v>
      </c>
      <c r="X16" s="42"/>
      <c r="Y16" s="43"/>
      <c r="Z16" s="41" t="s">
        <v>23</v>
      </c>
      <c r="AA16" s="42"/>
      <c r="AB16" s="43"/>
      <c r="AC16" s="41" t="s">
        <v>24</v>
      </c>
      <c r="AD16" s="42"/>
      <c r="AE16" s="43"/>
      <c r="AF16" s="41" t="s">
        <v>25</v>
      </c>
      <c r="AG16" s="42"/>
      <c r="AH16" s="43"/>
      <c r="AI16" s="41" t="s">
        <v>26</v>
      </c>
      <c r="AJ16" s="42"/>
      <c r="AK16" s="43"/>
      <c r="AL16" s="44" t="s">
        <v>27</v>
      </c>
      <c r="AM16" s="45"/>
      <c r="AN16" s="46"/>
    </row>
    <row r="17" spans="1:40" ht="12.75">
      <c r="A17" s="8" t="s">
        <v>28</v>
      </c>
      <c r="B17" s="4" t="s">
        <v>12</v>
      </c>
      <c r="C17" s="5" t="s">
        <v>13</v>
      </c>
      <c r="D17" s="6" t="s">
        <v>14</v>
      </c>
      <c r="E17" s="4" t="s">
        <v>12</v>
      </c>
      <c r="F17" s="5" t="s">
        <v>13</v>
      </c>
      <c r="G17" s="6" t="s">
        <v>14</v>
      </c>
      <c r="H17" s="4" t="s">
        <v>12</v>
      </c>
      <c r="I17" s="5" t="s">
        <v>13</v>
      </c>
      <c r="J17" s="6" t="s">
        <v>14</v>
      </c>
      <c r="K17" s="4" t="s">
        <v>12</v>
      </c>
      <c r="L17" s="5" t="s">
        <v>13</v>
      </c>
      <c r="M17" s="6" t="s">
        <v>14</v>
      </c>
      <c r="N17" s="4" t="s">
        <v>12</v>
      </c>
      <c r="O17" s="5" t="s">
        <v>13</v>
      </c>
      <c r="P17" s="6" t="s">
        <v>14</v>
      </c>
      <c r="Q17" s="4" t="s">
        <v>12</v>
      </c>
      <c r="R17" s="5" t="s">
        <v>13</v>
      </c>
      <c r="S17" s="6" t="s">
        <v>14</v>
      </c>
      <c r="T17" s="4" t="s">
        <v>12</v>
      </c>
      <c r="U17" s="5" t="s">
        <v>13</v>
      </c>
      <c r="V17" s="6" t="s">
        <v>14</v>
      </c>
      <c r="W17" s="4" t="s">
        <v>12</v>
      </c>
      <c r="X17" s="5" t="s">
        <v>13</v>
      </c>
      <c r="Y17" s="6" t="s">
        <v>14</v>
      </c>
      <c r="Z17" s="4" t="s">
        <v>12</v>
      </c>
      <c r="AA17" s="5" t="s">
        <v>13</v>
      </c>
      <c r="AB17" s="6" t="s">
        <v>14</v>
      </c>
      <c r="AC17" s="4" t="s">
        <v>12</v>
      </c>
      <c r="AD17" s="5" t="s">
        <v>13</v>
      </c>
      <c r="AE17" s="6" t="s">
        <v>14</v>
      </c>
      <c r="AF17" s="4" t="s">
        <v>12</v>
      </c>
      <c r="AG17" s="5" t="s">
        <v>13</v>
      </c>
      <c r="AH17" s="6" t="s">
        <v>14</v>
      </c>
      <c r="AI17" s="4" t="s">
        <v>12</v>
      </c>
      <c r="AJ17" s="5" t="s">
        <v>13</v>
      </c>
      <c r="AK17" s="6" t="s">
        <v>14</v>
      </c>
      <c r="AL17" s="4" t="s">
        <v>12</v>
      </c>
      <c r="AM17" s="5" t="s">
        <v>13</v>
      </c>
      <c r="AN17" s="6" t="s">
        <v>14</v>
      </c>
    </row>
    <row r="18" spans="1:41" ht="12.75">
      <c r="A18" s="9" t="s">
        <v>29</v>
      </c>
      <c r="B18" s="11">
        <v>20</v>
      </c>
      <c r="C18" s="12">
        <v>100</v>
      </c>
      <c r="D18" s="13">
        <f>B18-C18</f>
        <v>-80</v>
      </c>
      <c r="E18" s="11">
        <v>50</v>
      </c>
      <c r="F18" s="12">
        <v>100</v>
      </c>
      <c r="G18" s="13">
        <f>E18-F18</f>
        <v>-50</v>
      </c>
      <c r="H18" s="11"/>
      <c r="I18" s="12"/>
      <c r="J18" s="13">
        <f>H18-I18</f>
        <v>0</v>
      </c>
      <c r="K18" s="11"/>
      <c r="L18" s="12"/>
      <c r="M18" s="13">
        <f>K18-L18</f>
        <v>0</v>
      </c>
      <c r="N18" s="11"/>
      <c r="O18" s="12"/>
      <c r="P18" s="13">
        <f>N18-O18</f>
        <v>0</v>
      </c>
      <c r="Q18" s="11"/>
      <c r="R18" s="12"/>
      <c r="S18" s="13">
        <f>Q18-R18</f>
        <v>0</v>
      </c>
      <c r="T18" s="11"/>
      <c r="U18" s="12"/>
      <c r="V18" s="13">
        <f>T18-U18</f>
        <v>0</v>
      </c>
      <c r="W18" s="11"/>
      <c r="X18" s="12"/>
      <c r="Y18" s="13">
        <f>W18-X18</f>
        <v>0</v>
      </c>
      <c r="Z18" s="11"/>
      <c r="AA18" s="12"/>
      <c r="AB18" s="13">
        <f>Z18-AA18</f>
        <v>0</v>
      </c>
      <c r="AC18" s="11"/>
      <c r="AD18" s="12"/>
      <c r="AE18" s="13">
        <f>AC18-AD18</f>
        <v>0</v>
      </c>
      <c r="AF18" s="11"/>
      <c r="AG18" s="12"/>
      <c r="AH18" s="13">
        <f>AF18-AG18</f>
        <v>0</v>
      </c>
      <c r="AI18" s="11"/>
      <c r="AJ18" s="12"/>
      <c r="AK18" s="13">
        <f>AI18-AJ18</f>
        <v>0</v>
      </c>
      <c r="AL18" s="11">
        <f>B18+E18+H18+K18+N18+Q18+T18+W18+Z18+AC18+AF18+AI18</f>
        <v>70</v>
      </c>
      <c r="AM18" s="12">
        <f>C18+F18+I18+L18+O18+R18+U18+X18+AA18+AD18+AG18+AJ18</f>
        <v>200</v>
      </c>
      <c r="AN18" s="13">
        <f>AL18-AM18</f>
        <v>-130</v>
      </c>
      <c r="AO18" s="29">
        <f>AL18/AL28</f>
        <v>0.04936530324400564</v>
      </c>
    </row>
    <row r="19" spans="1:41" ht="12.75">
      <c r="A19" s="9" t="s">
        <v>30</v>
      </c>
      <c r="B19" s="11">
        <v>455</v>
      </c>
      <c r="C19" s="12">
        <v>100</v>
      </c>
      <c r="D19" s="13">
        <f aca="true" t="shared" si="16" ref="D19:D28">B19-C19</f>
        <v>355</v>
      </c>
      <c r="E19" s="11">
        <v>50</v>
      </c>
      <c r="F19" s="12">
        <v>100</v>
      </c>
      <c r="G19" s="13">
        <f aca="true" t="shared" si="17" ref="G19:G27">E19-F19</f>
        <v>-50</v>
      </c>
      <c r="H19" s="11"/>
      <c r="I19" s="12"/>
      <c r="J19" s="13">
        <f aca="true" t="shared" si="18" ref="J19:J27">H19-I19</f>
        <v>0</v>
      </c>
      <c r="K19" s="11"/>
      <c r="L19" s="12"/>
      <c r="M19" s="13">
        <f aca="true" t="shared" si="19" ref="M19:M27">K19-L19</f>
        <v>0</v>
      </c>
      <c r="N19" s="11"/>
      <c r="O19" s="12"/>
      <c r="P19" s="13">
        <f aca="true" t="shared" si="20" ref="P19:P27">N19-O19</f>
        <v>0</v>
      </c>
      <c r="Q19" s="11"/>
      <c r="R19" s="12"/>
      <c r="S19" s="13">
        <f aca="true" t="shared" si="21" ref="S19:S27">Q19-R19</f>
        <v>0</v>
      </c>
      <c r="T19" s="11"/>
      <c r="U19" s="12"/>
      <c r="V19" s="13">
        <f aca="true" t="shared" si="22" ref="V19:V27">T19-U19</f>
        <v>0</v>
      </c>
      <c r="W19" s="11"/>
      <c r="X19" s="12"/>
      <c r="Y19" s="13">
        <f aca="true" t="shared" si="23" ref="Y19:Y27">W19-X19</f>
        <v>0</v>
      </c>
      <c r="Z19" s="11"/>
      <c r="AA19" s="12"/>
      <c r="AB19" s="13">
        <f aca="true" t="shared" si="24" ref="AB19:AB27">Z19-AA19</f>
        <v>0</v>
      </c>
      <c r="AC19" s="11"/>
      <c r="AD19" s="12"/>
      <c r="AE19" s="13">
        <f aca="true" t="shared" si="25" ref="AE19:AE27">AC19-AD19</f>
        <v>0</v>
      </c>
      <c r="AF19" s="11"/>
      <c r="AG19" s="12"/>
      <c r="AH19" s="13">
        <f aca="true" t="shared" si="26" ref="AH19:AH27">AF19-AG19</f>
        <v>0</v>
      </c>
      <c r="AI19" s="11"/>
      <c r="AJ19" s="12"/>
      <c r="AK19" s="13">
        <f aca="true" t="shared" si="27" ref="AK19:AK27">AI19-AJ19</f>
        <v>0</v>
      </c>
      <c r="AL19" s="11">
        <f aca="true" t="shared" si="28" ref="AL19:AL27">B19+E19+H19+K19+N19+Q19+T19+W19+Z19+AC19+AF19+AI19</f>
        <v>505</v>
      </c>
      <c r="AM19" s="12">
        <f aca="true" t="shared" si="29" ref="AM19:AM27">C19+F19+I19+L19+O19+R19+U19+X19+AA19+AD19+AG19+AJ19</f>
        <v>200</v>
      </c>
      <c r="AN19" s="13">
        <f aca="true" t="shared" si="30" ref="AN19:AN27">AL19-AM19</f>
        <v>305</v>
      </c>
      <c r="AO19" s="29">
        <f>AL19/AL28</f>
        <v>0.35613540197461213</v>
      </c>
    </row>
    <row r="20" spans="1:41" ht="12.75">
      <c r="A20" s="9" t="s">
        <v>31</v>
      </c>
      <c r="B20" s="11">
        <v>50</v>
      </c>
      <c r="C20" s="12">
        <v>100</v>
      </c>
      <c r="D20" s="13">
        <f t="shared" si="16"/>
        <v>-50</v>
      </c>
      <c r="E20" s="11">
        <v>50</v>
      </c>
      <c r="F20" s="12">
        <v>100</v>
      </c>
      <c r="G20" s="13">
        <f t="shared" si="17"/>
        <v>-50</v>
      </c>
      <c r="H20" s="11"/>
      <c r="I20" s="12"/>
      <c r="J20" s="13">
        <f t="shared" si="18"/>
        <v>0</v>
      </c>
      <c r="K20" s="11"/>
      <c r="L20" s="12"/>
      <c r="M20" s="13">
        <f t="shared" si="19"/>
        <v>0</v>
      </c>
      <c r="N20" s="11"/>
      <c r="O20" s="12"/>
      <c r="P20" s="13">
        <f t="shared" si="20"/>
        <v>0</v>
      </c>
      <c r="Q20" s="11"/>
      <c r="R20" s="12"/>
      <c r="S20" s="13">
        <f t="shared" si="21"/>
        <v>0</v>
      </c>
      <c r="T20" s="11"/>
      <c r="U20" s="12"/>
      <c r="V20" s="13">
        <f t="shared" si="22"/>
        <v>0</v>
      </c>
      <c r="W20" s="11"/>
      <c r="X20" s="12"/>
      <c r="Y20" s="13">
        <f t="shared" si="23"/>
        <v>0</v>
      </c>
      <c r="Z20" s="11"/>
      <c r="AA20" s="12"/>
      <c r="AB20" s="13">
        <f t="shared" si="24"/>
        <v>0</v>
      </c>
      <c r="AC20" s="11"/>
      <c r="AD20" s="12"/>
      <c r="AE20" s="13">
        <f t="shared" si="25"/>
        <v>0</v>
      </c>
      <c r="AF20" s="11"/>
      <c r="AG20" s="12"/>
      <c r="AH20" s="13">
        <f t="shared" si="26"/>
        <v>0</v>
      </c>
      <c r="AI20" s="11"/>
      <c r="AJ20" s="12"/>
      <c r="AK20" s="13">
        <f t="shared" si="27"/>
        <v>0</v>
      </c>
      <c r="AL20" s="11">
        <f t="shared" si="28"/>
        <v>100</v>
      </c>
      <c r="AM20" s="12">
        <f t="shared" si="29"/>
        <v>200</v>
      </c>
      <c r="AN20" s="13">
        <f t="shared" si="30"/>
        <v>-100</v>
      </c>
      <c r="AO20" s="29">
        <f>AL20/AL28</f>
        <v>0.07052186177715092</v>
      </c>
    </row>
    <row r="21" spans="1:41" ht="12.75">
      <c r="A21" s="9" t="s">
        <v>32</v>
      </c>
      <c r="B21" s="11">
        <v>50</v>
      </c>
      <c r="C21" s="12">
        <v>100</v>
      </c>
      <c r="D21" s="13">
        <f t="shared" si="16"/>
        <v>-50</v>
      </c>
      <c r="E21" s="11">
        <v>50</v>
      </c>
      <c r="F21" s="12">
        <v>100</v>
      </c>
      <c r="G21" s="13">
        <f t="shared" si="17"/>
        <v>-50</v>
      </c>
      <c r="H21" s="11"/>
      <c r="I21" s="12"/>
      <c r="J21" s="13">
        <f t="shared" si="18"/>
        <v>0</v>
      </c>
      <c r="K21" s="11"/>
      <c r="L21" s="12"/>
      <c r="M21" s="13">
        <f t="shared" si="19"/>
        <v>0</v>
      </c>
      <c r="N21" s="11"/>
      <c r="O21" s="12"/>
      <c r="P21" s="13">
        <f t="shared" si="20"/>
        <v>0</v>
      </c>
      <c r="Q21" s="11"/>
      <c r="R21" s="12"/>
      <c r="S21" s="13">
        <f t="shared" si="21"/>
        <v>0</v>
      </c>
      <c r="T21" s="11"/>
      <c r="U21" s="12"/>
      <c r="V21" s="13">
        <f t="shared" si="22"/>
        <v>0</v>
      </c>
      <c r="W21" s="11"/>
      <c r="X21" s="12"/>
      <c r="Y21" s="13">
        <f t="shared" si="23"/>
        <v>0</v>
      </c>
      <c r="Z21" s="11"/>
      <c r="AA21" s="12"/>
      <c r="AB21" s="13">
        <f t="shared" si="24"/>
        <v>0</v>
      </c>
      <c r="AC21" s="11"/>
      <c r="AD21" s="12"/>
      <c r="AE21" s="13">
        <f t="shared" si="25"/>
        <v>0</v>
      </c>
      <c r="AF21" s="11"/>
      <c r="AG21" s="12"/>
      <c r="AH21" s="13">
        <f t="shared" si="26"/>
        <v>0</v>
      </c>
      <c r="AI21" s="11"/>
      <c r="AJ21" s="12"/>
      <c r="AK21" s="13">
        <f t="shared" si="27"/>
        <v>0</v>
      </c>
      <c r="AL21" s="11">
        <f t="shared" si="28"/>
        <v>100</v>
      </c>
      <c r="AM21" s="12">
        <f t="shared" si="29"/>
        <v>200</v>
      </c>
      <c r="AN21" s="13">
        <f t="shared" si="30"/>
        <v>-100</v>
      </c>
      <c r="AO21" s="29">
        <f>AL21/AL28</f>
        <v>0.07052186177715092</v>
      </c>
    </row>
    <row r="22" spans="1:41" ht="12.75">
      <c r="A22" s="9" t="s">
        <v>33</v>
      </c>
      <c r="B22" s="11">
        <v>99</v>
      </c>
      <c r="C22" s="12">
        <v>100</v>
      </c>
      <c r="D22" s="13">
        <f t="shared" si="16"/>
        <v>-1</v>
      </c>
      <c r="E22" s="11">
        <v>50</v>
      </c>
      <c r="F22" s="12">
        <v>100</v>
      </c>
      <c r="G22" s="13">
        <f t="shared" si="17"/>
        <v>-50</v>
      </c>
      <c r="H22" s="11"/>
      <c r="I22" s="12"/>
      <c r="J22" s="13">
        <f t="shared" si="18"/>
        <v>0</v>
      </c>
      <c r="K22" s="11"/>
      <c r="L22" s="12"/>
      <c r="M22" s="13">
        <f t="shared" si="19"/>
        <v>0</v>
      </c>
      <c r="N22" s="11"/>
      <c r="O22" s="12"/>
      <c r="P22" s="13">
        <f t="shared" si="20"/>
        <v>0</v>
      </c>
      <c r="Q22" s="11"/>
      <c r="R22" s="12"/>
      <c r="S22" s="13">
        <f t="shared" si="21"/>
        <v>0</v>
      </c>
      <c r="T22" s="11"/>
      <c r="U22" s="12"/>
      <c r="V22" s="13">
        <f t="shared" si="22"/>
        <v>0</v>
      </c>
      <c r="W22" s="11"/>
      <c r="X22" s="12"/>
      <c r="Y22" s="13">
        <f t="shared" si="23"/>
        <v>0</v>
      </c>
      <c r="Z22" s="11"/>
      <c r="AA22" s="12"/>
      <c r="AB22" s="13">
        <f t="shared" si="24"/>
        <v>0</v>
      </c>
      <c r="AC22" s="11"/>
      <c r="AD22" s="12"/>
      <c r="AE22" s="13">
        <f t="shared" si="25"/>
        <v>0</v>
      </c>
      <c r="AF22" s="11"/>
      <c r="AG22" s="12"/>
      <c r="AH22" s="13">
        <f t="shared" si="26"/>
        <v>0</v>
      </c>
      <c r="AI22" s="11"/>
      <c r="AJ22" s="12"/>
      <c r="AK22" s="13">
        <f t="shared" si="27"/>
        <v>0</v>
      </c>
      <c r="AL22" s="11">
        <f t="shared" si="28"/>
        <v>149</v>
      </c>
      <c r="AM22" s="12">
        <f t="shared" si="29"/>
        <v>200</v>
      </c>
      <c r="AN22" s="13">
        <f t="shared" si="30"/>
        <v>-51</v>
      </c>
      <c r="AO22" s="29">
        <f>AL22/AL28</f>
        <v>0.10507757404795487</v>
      </c>
    </row>
    <row r="23" spans="1:41" ht="12.75">
      <c r="A23" s="9" t="s">
        <v>34</v>
      </c>
      <c r="B23" s="11">
        <v>50</v>
      </c>
      <c r="C23" s="12">
        <v>100</v>
      </c>
      <c r="D23" s="13">
        <f t="shared" si="16"/>
        <v>-50</v>
      </c>
      <c r="E23" s="11">
        <v>50</v>
      </c>
      <c r="F23" s="12">
        <v>100</v>
      </c>
      <c r="G23" s="13">
        <f t="shared" si="17"/>
        <v>-50</v>
      </c>
      <c r="H23" s="11"/>
      <c r="I23" s="12"/>
      <c r="J23" s="13">
        <f t="shared" si="18"/>
        <v>0</v>
      </c>
      <c r="K23" s="11"/>
      <c r="L23" s="12"/>
      <c r="M23" s="13">
        <f t="shared" si="19"/>
        <v>0</v>
      </c>
      <c r="N23" s="11"/>
      <c r="O23" s="12"/>
      <c r="P23" s="13">
        <f t="shared" si="20"/>
        <v>0</v>
      </c>
      <c r="Q23" s="11"/>
      <c r="R23" s="12"/>
      <c r="S23" s="13">
        <f t="shared" si="21"/>
        <v>0</v>
      </c>
      <c r="T23" s="11"/>
      <c r="U23" s="12"/>
      <c r="V23" s="13">
        <f t="shared" si="22"/>
        <v>0</v>
      </c>
      <c r="W23" s="11"/>
      <c r="X23" s="12"/>
      <c r="Y23" s="13">
        <f t="shared" si="23"/>
        <v>0</v>
      </c>
      <c r="Z23" s="11"/>
      <c r="AA23" s="12"/>
      <c r="AB23" s="13">
        <f t="shared" si="24"/>
        <v>0</v>
      </c>
      <c r="AC23" s="11"/>
      <c r="AD23" s="12"/>
      <c r="AE23" s="13">
        <f t="shared" si="25"/>
        <v>0</v>
      </c>
      <c r="AF23" s="11"/>
      <c r="AG23" s="12"/>
      <c r="AH23" s="13">
        <f t="shared" si="26"/>
        <v>0</v>
      </c>
      <c r="AI23" s="11"/>
      <c r="AJ23" s="12"/>
      <c r="AK23" s="13">
        <f t="shared" si="27"/>
        <v>0</v>
      </c>
      <c r="AL23" s="11">
        <f t="shared" si="28"/>
        <v>100</v>
      </c>
      <c r="AM23" s="12">
        <f t="shared" si="29"/>
        <v>200</v>
      </c>
      <c r="AN23" s="13">
        <f t="shared" si="30"/>
        <v>-100</v>
      </c>
      <c r="AO23" s="29">
        <f>AL23/AL28</f>
        <v>0.07052186177715092</v>
      </c>
    </row>
    <row r="24" spans="1:41" ht="12.75">
      <c r="A24" s="9" t="s">
        <v>35</v>
      </c>
      <c r="B24" s="11">
        <v>50</v>
      </c>
      <c r="C24" s="12">
        <v>100</v>
      </c>
      <c r="D24" s="13">
        <f t="shared" si="16"/>
        <v>-50</v>
      </c>
      <c r="E24" s="11">
        <v>50</v>
      </c>
      <c r="F24" s="12">
        <v>100</v>
      </c>
      <c r="G24" s="13">
        <f t="shared" si="17"/>
        <v>-50</v>
      </c>
      <c r="H24" s="11"/>
      <c r="I24" s="12"/>
      <c r="J24" s="13">
        <f t="shared" si="18"/>
        <v>0</v>
      </c>
      <c r="K24" s="11"/>
      <c r="L24" s="12"/>
      <c r="M24" s="13">
        <f t="shared" si="19"/>
        <v>0</v>
      </c>
      <c r="N24" s="11"/>
      <c r="O24" s="12"/>
      <c r="P24" s="13">
        <f t="shared" si="20"/>
        <v>0</v>
      </c>
      <c r="Q24" s="11"/>
      <c r="R24" s="12"/>
      <c r="S24" s="13">
        <f t="shared" si="21"/>
        <v>0</v>
      </c>
      <c r="T24" s="11"/>
      <c r="U24" s="12"/>
      <c r="V24" s="13">
        <f t="shared" si="22"/>
        <v>0</v>
      </c>
      <c r="W24" s="11"/>
      <c r="X24" s="12"/>
      <c r="Y24" s="13">
        <f t="shared" si="23"/>
        <v>0</v>
      </c>
      <c r="Z24" s="11"/>
      <c r="AA24" s="12"/>
      <c r="AB24" s="13">
        <f t="shared" si="24"/>
        <v>0</v>
      </c>
      <c r="AC24" s="11"/>
      <c r="AD24" s="12"/>
      <c r="AE24" s="13">
        <f t="shared" si="25"/>
        <v>0</v>
      </c>
      <c r="AF24" s="11"/>
      <c r="AG24" s="12"/>
      <c r="AH24" s="13">
        <f t="shared" si="26"/>
        <v>0</v>
      </c>
      <c r="AI24" s="11"/>
      <c r="AJ24" s="12"/>
      <c r="AK24" s="13">
        <f t="shared" si="27"/>
        <v>0</v>
      </c>
      <c r="AL24" s="11">
        <f t="shared" si="28"/>
        <v>100</v>
      </c>
      <c r="AM24" s="12">
        <f t="shared" si="29"/>
        <v>200</v>
      </c>
      <c r="AN24" s="13">
        <f t="shared" si="30"/>
        <v>-100</v>
      </c>
      <c r="AO24" s="29">
        <f>AL24/AL28</f>
        <v>0.07052186177715092</v>
      </c>
    </row>
    <row r="25" spans="1:41" ht="12.75">
      <c r="A25" s="9" t="s">
        <v>36</v>
      </c>
      <c r="B25" s="11">
        <v>50</v>
      </c>
      <c r="C25" s="12">
        <v>100</v>
      </c>
      <c r="D25" s="13">
        <f t="shared" si="16"/>
        <v>-50</v>
      </c>
      <c r="E25" s="11">
        <v>50</v>
      </c>
      <c r="F25" s="12">
        <v>100</v>
      </c>
      <c r="G25" s="13">
        <f t="shared" si="17"/>
        <v>-50</v>
      </c>
      <c r="H25" s="11"/>
      <c r="I25" s="12"/>
      <c r="J25" s="13">
        <f t="shared" si="18"/>
        <v>0</v>
      </c>
      <c r="K25" s="11"/>
      <c r="L25" s="12"/>
      <c r="M25" s="13">
        <f t="shared" si="19"/>
        <v>0</v>
      </c>
      <c r="N25" s="11"/>
      <c r="O25" s="12"/>
      <c r="P25" s="13">
        <f t="shared" si="20"/>
        <v>0</v>
      </c>
      <c r="Q25" s="11"/>
      <c r="R25" s="12"/>
      <c r="S25" s="13">
        <f t="shared" si="21"/>
        <v>0</v>
      </c>
      <c r="T25" s="11"/>
      <c r="U25" s="12"/>
      <c r="V25" s="13">
        <f t="shared" si="22"/>
        <v>0</v>
      </c>
      <c r="W25" s="11"/>
      <c r="X25" s="12"/>
      <c r="Y25" s="13">
        <f t="shared" si="23"/>
        <v>0</v>
      </c>
      <c r="Z25" s="11"/>
      <c r="AA25" s="12"/>
      <c r="AB25" s="13">
        <f t="shared" si="24"/>
        <v>0</v>
      </c>
      <c r="AC25" s="11"/>
      <c r="AD25" s="12"/>
      <c r="AE25" s="13">
        <f t="shared" si="25"/>
        <v>0</v>
      </c>
      <c r="AF25" s="11"/>
      <c r="AG25" s="12"/>
      <c r="AH25" s="13">
        <f t="shared" si="26"/>
        <v>0</v>
      </c>
      <c r="AI25" s="11"/>
      <c r="AJ25" s="12"/>
      <c r="AK25" s="13">
        <f t="shared" si="27"/>
        <v>0</v>
      </c>
      <c r="AL25" s="11">
        <f t="shared" si="28"/>
        <v>100</v>
      </c>
      <c r="AM25" s="12">
        <f t="shared" si="29"/>
        <v>200</v>
      </c>
      <c r="AN25" s="13">
        <f t="shared" si="30"/>
        <v>-100</v>
      </c>
      <c r="AO25" s="29">
        <f>AL25/AL28</f>
        <v>0.07052186177715092</v>
      </c>
    </row>
    <row r="26" spans="1:41" ht="12.75">
      <c r="A26" s="9" t="s">
        <v>37</v>
      </c>
      <c r="B26" s="11">
        <v>44</v>
      </c>
      <c r="C26" s="12">
        <v>100</v>
      </c>
      <c r="D26" s="13">
        <f t="shared" si="16"/>
        <v>-56</v>
      </c>
      <c r="E26" s="11">
        <v>50</v>
      </c>
      <c r="F26" s="12">
        <v>100</v>
      </c>
      <c r="G26" s="13">
        <f t="shared" si="17"/>
        <v>-50</v>
      </c>
      <c r="H26" s="11"/>
      <c r="I26" s="12"/>
      <c r="J26" s="13">
        <f t="shared" si="18"/>
        <v>0</v>
      </c>
      <c r="K26" s="11"/>
      <c r="L26" s="12"/>
      <c r="M26" s="13">
        <f t="shared" si="19"/>
        <v>0</v>
      </c>
      <c r="N26" s="11"/>
      <c r="O26" s="12"/>
      <c r="P26" s="13">
        <f t="shared" si="20"/>
        <v>0</v>
      </c>
      <c r="Q26" s="11"/>
      <c r="R26" s="12"/>
      <c r="S26" s="13">
        <f t="shared" si="21"/>
        <v>0</v>
      </c>
      <c r="T26" s="11"/>
      <c r="U26" s="12"/>
      <c r="V26" s="13">
        <f t="shared" si="22"/>
        <v>0</v>
      </c>
      <c r="W26" s="11"/>
      <c r="X26" s="12"/>
      <c r="Y26" s="13">
        <f t="shared" si="23"/>
        <v>0</v>
      </c>
      <c r="Z26" s="11"/>
      <c r="AA26" s="12"/>
      <c r="AB26" s="13">
        <f t="shared" si="24"/>
        <v>0</v>
      </c>
      <c r="AC26" s="11"/>
      <c r="AD26" s="12"/>
      <c r="AE26" s="13">
        <f t="shared" si="25"/>
        <v>0</v>
      </c>
      <c r="AF26" s="11"/>
      <c r="AG26" s="12"/>
      <c r="AH26" s="13">
        <f t="shared" si="26"/>
        <v>0</v>
      </c>
      <c r="AI26" s="11"/>
      <c r="AJ26" s="12"/>
      <c r="AK26" s="13">
        <f t="shared" si="27"/>
        <v>0</v>
      </c>
      <c r="AL26" s="11">
        <f t="shared" si="28"/>
        <v>94</v>
      </c>
      <c r="AM26" s="12">
        <f t="shared" si="29"/>
        <v>200</v>
      </c>
      <c r="AN26" s="13">
        <f t="shared" si="30"/>
        <v>-106</v>
      </c>
      <c r="AO26" s="29">
        <f>AL26/AL28</f>
        <v>0.06629055007052186</v>
      </c>
    </row>
    <row r="27" spans="1:41" ht="12.75">
      <c r="A27" s="9" t="s">
        <v>38</v>
      </c>
      <c r="B27" s="11">
        <v>50</v>
      </c>
      <c r="C27" s="12">
        <v>100</v>
      </c>
      <c r="D27" s="13">
        <f t="shared" si="16"/>
        <v>-50</v>
      </c>
      <c r="E27" s="11">
        <v>50</v>
      </c>
      <c r="F27" s="12">
        <v>100</v>
      </c>
      <c r="G27" s="13">
        <f t="shared" si="17"/>
        <v>-50</v>
      </c>
      <c r="H27" s="11"/>
      <c r="I27" s="12"/>
      <c r="J27" s="13">
        <f t="shared" si="18"/>
        <v>0</v>
      </c>
      <c r="K27" s="11"/>
      <c r="L27" s="12"/>
      <c r="M27" s="13">
        <f t="shared" si="19"/>
        <v>0</v>
      </c>
      <c r="N27" s="11"/>
      <c r="O27" s="12"/>
      <c r="P27" s="13">
        <f t="shared" si="20"/>
        <v>0</v>
      </c>
      <c r="Q27" s="11"/>
      <c r="R27" s="12"/>
      <c r="S27" s="13">
        <f t="shared" si="21"/>
        <v>0</v>
      </c>
      <c r="T27" s="11"/>
      <c r="U27" s="12"/>
      <c r="V27" s="13">
        <f t="shared" si="22"/>
        <v>0</v>
      </c>
      <c r="W27" s="11"/>
      <c r="X27" s="12"/>
      <c r="Y27" s="13">
        <f t="shared" si="23"/>
        <v>0</v>
      </c>
      <c r="Z27" s="11"/>
      <c r="AA27" s="12"/>
      <c r="AB27" s="13">
        <f t="shared" si="24"/>
        <v>0</v>
      </c>
      <c r="AC27" s="11"/>
      <c r="AD27" s="12"/>
      <c r="AE27" s="13">
        <f t="shared" si="25"/>
        <v>0</v>
      </c>
      <c r="AF27" s="11"/>
      <c r="AG27" s="12"/>
      <c r="AH27" s="13">
        <f t="shared" si="26"/>
        <v>0</v>
      </c>
      <c r="AI27" s="11"/>
      <c r="AJ27" s="12"/>
      <c r="AK27" s="13">
        <f t="shared" si="27"/>
        <v>0</v>
      </c>
      <c r="AL27" s="11">
        <f t="shared" si="28"/>
        <v>100</v>
      </c>
      <c r="AM27" s="12">
        <f t="shared" si="29"/>
        <v>200</v>
      </c>
      <c r="AN27" s="13">
        <f t="shared" si="30"/>
        <v>-100</v>
      </c>
      <c r="AO27" s="29">
        <f>AL27/AL28</f>
        <v>0.07052186177715092</v>
      </c>
    </row>
    <row r="28" spans="1:41" ht="13.5" thickBot="1">
      <c r="A28" s="10" t="s">
        <v>27</v>
      </c>
      <c r="B28" s="14">
        <f>SUM(B18:B27)</f>
        <v>918</v>
      </c>
      <c r="C28" s="15">
        <f>SUM(C18:C27)</f>
        <v>1000</v>
      </c>
      <c r="D28" s="16">
        <f t="shared" si="16"/>
        <v>-82</v>
      </c>
      <c r="E28" s="14">
        <f>SUM(E18:E27)</f>
        <v>500</v>
      </c>
      <c r="F28" s="15">
        <f aca="true" t="shared" si="31" ref="F28:AN28">SUM(F18:F27)</f>
        <v>1000</v>
      </c>
      <c r="G28" s="16">
        <f t="shared" si="31"/>
        <v>-500</v>
      </c>
      <c r="H28" s="14">
        <f t="shared" si="31"/>
        <v>0</v>
      </c>
      <c r="I28" s="15">
        <f t="shared" si="31"/>
        <v>0</v>
      </c>
      <c r="J28" s="16">
        <f t="shared" si="31"/>
        <v>0</v>
      </c>
      <c r="K28" s="14">
        <f t="shared" si="31"/>
        <v>0</v>
      </c>
      <c r="L28" s="15">
        <f t="shared" si="31"/>
        <v>0</v>
      </c>
      <c r="M28" s="16">
        <f t="shared" si="31"/>
        <v>0</v>
      </c>
      <c r="N28" s="14">
        <f t="shared" si="31"/>
        <v>0</v>
      </c>
      <c r="O28" s="15">
        <f t="shared" si="31"/>
        <v>0</v>
      </c>
      <c r="P28" s="16">
        <f t="shared" si="31"/>
        <v>0</v>
      </c>
      <c r="Q28" s="14">
        <f t="shared" si="31"/>
        <v>0</v>
      </c>
      <c r="R28" s="15">
        <f t="shared" si="31"/>
        <v>0</v>
      </c>
      <c r="S28" s="16">
        <f t="shared" si="31"/>
        <v>0</v>
      </c>
      <c r="T28" s="14">
        <f t="shared" si="31"/>
        <v>0</v>
      </c>
      <c r="U28" s="15">
        <f t="shared" si="31"/>
        <v>0</v>
      </c>
      <c r="V28" s="16">
        <f t="shared" si="31"/>
        <v>0</v>
      </c>
      <c r="W28" s="14">
        <f t="shared" si="31"/>
        <v>0</v>
      </c>
      <c r="X28" s="15">
        <f t="shared" si="31"/>
        <v>0</v>
      </c>
      <c r="Y28" s="16">
        <f t="shared" si="31"/>
        <v>0</v>
      </c>
      <c r="Z28" s="14">
        <f t="shared" si="31"/>
        <v>0</v>
      </c>
      <c r="AA28" s="15">
        <f t="shared" si="31"/>
        <v>0</v>
      </c>
      <c r="AB28" s="16">
        <f t="shared" si="31"/>
        <v>0</v>
      </c>
      <c r="AC28" s="14">
        <f t="shared" si="31"/>
        <v>0</v>
      </c>
      <c r="AD28" s="15">
        <f t="shared" si="31"/>
        <v>0</v>
      </c>
      <c r="AE28" s="16">
        <f t="shared" si="31"/>
        <v>0</v>
      </c>
      <c r="AF28" s="14">
        <f t="shared" si="31"/>
        <v>0</v>
      </c>
      <c r="AG28" s="15">
        <f t="shared" si="31"/>
        <v>0</v>
      </c>
      <c r="AH28" s="16">
        <f t="shared" si="31"/>
        <v>0</v>
      </c>
      <c r="AI28" s="14">
        <f t="shared" si="31"/>
        <v>0</v>
      </c>
      <c r="AJ28" s="15">
        <f t="shared" si="31"/>
        <v>0</v>
      </c>
      <c r="AK28" s="16">
        <f t="shared" si="31"/>
        <v>0</v>
      </c>
      <c r="AL28" s="14">
        <f t="shared" si="31"/>
        <v>1418</v>
      </c>
      <c r="AM28" s="15">
        <f t="shared" si="31"/>
        <v>2000</v>
      </c>
      <c r="AN28" s="16">
        <f t="shared" si="31"/>
        <v>-582</v>
      </c>
      <c r="AO28" s="31">
        <f>SUM(AO18:AO27)</f>
        <v>0.9999999999999999</v>
      </c>
    </row>
    <row r="29" ht="13.5" thickTop="1"/>
    <row r="30" spans="1:40" ht="13.5" thickBot="1">
      <c r="A30" s="26" t="s">
        <v>88</v>
      </c>
      <c r="B30" s="30">
        <f>B14-B28</f>
        <v>682</v>
      </c>
      <c r="C30" s="30">
        <f aca="true" t="shared" si="32" ref="C30:AN30">C14-C28</f>
        <v>3000</v>
      </c>
      <c r="D30" s="30">
        <f t="shared" si="32"/>
        <v>-2318</v>
      </c>
      <c r="E30" s="30">
        <f t="shared" si="32"/>
        <v>4500</v>
      </c>
      <c r="F30" s="30">
        <f t="shared" si="32"/>
        <v>3000</v>
      </c>
      <c r="G30" s="30">
        <f t="shared" si="32"/>
        <v>1500</v>
      </c>
      <c r="H30" s="30">
        <f t="shared" si="32"/>
        <v>0</v>
      </c>
      <c r="I30" s="30">
        <f t="shared" si="32"/>
        <v>0</v>
      </c>
      <c r="J30" s="30">
        <f t="shared" si="32"/>
        <v>0</v>
      </c>
      <c r="K30" s="30">
        <f t="shared" si="32"/>
        <v>0</v>
      </c>
      <c r="L30" s="30">
        <f t="shared" si="32"/>
        <v>0</v>
      </c>
      <c r="M30" s="30">
        <f t="shared" si="32"/>
        <v>0</v>
      </c>
      <c r="N30" s="30">
        <f t="shared" si="32"/>
        <v>0</v>
      </c>
      <c r="O30" s="30">
        <f t="shared" si="32"/>
        <v>0</v>
      </c>
      <c r="P30" s="30">
        <f t="shared" si="32"/>
        <v>0</v>
      </c>
      <c r="Q30" s="30">
        <f t="shared" si="32"/>
        <v>0</v>
      </c>
      <c r="R30" s="30">
        <f t="shared" si="32"/>
        <v>0</v>
      </c>
      <c r="S30" s="30">
        <f t="shared" si="32"/>
        <v>0</v>
      </c>
      <c r="T30" s="30">
        <f t="shared" si="32"/>
        <v>0</v>
      </c>
      <c r="U30" s="30">
        <f t="shared" si="32"/>
        <v>0</v>
      </c>
      <c r="V30" s="30">
        <f t="shared" si="32"/>
        <v>0</v>
      </c>
      <c r="W30" s="30">
        <f t="shared" si="32"/>
        <v>0</v>
      </c>
      <c r="X30" s="30">
        <f t="shared" si="32"/>
        <v>0</v>
      </c>
      <c r="Y30" s="30">
        <f t="shared" si="32"/>
        <v>0</v>
      </c>
      <c r="Z30" s="30">
        <f t="shared" si="32"/>
        <v>0</v>
      </c>
      <c r="AA30" s="30">
        <f t="shared" si="32"/>
        <v>0</v>
      </c>
      <c r="AB30" s="30">
        <f t="shared" si="32"/>
        <v>0</v>
      </c>
      <c r="AC30" s="30">
        <f t="shared" si="32"/>
        <v>0</v>
      </c>
      <c r="AD30" s="30">
        <f t="shared" si="32"/>
        <v>0</v>
      </c>
      <c r="AE30" s="30">
        <f t="shared" si="32"/>
        <v>0</v>
      </c>
      <c r="AF30" s="30">
        <f t="shared" si="32"/>
        <v>0</v>
      </c>
      <c r="AG30" s="30">
        <f t="shared" si="32"/>
        <v>0</v>
      </c>
      <c r="AH30" s="30">
        <f t="shared" si="32"/>
        <v>0</v>
      </c>
      <c r="AI30" s="30">
        <f t="shared" si="32"/>
        <v>0</v>
      </c>
      <c r="AJ30" s="30">
        <f t="shared" si="32"/>
        <v>0</v>
      </c>
      <c r="AK30" s="30">
        <f t="shared" si="32"/>
        <v>0</v>
      </c>
      <c r="AL30" s="30">
        <f t="shared" si="32"/>
        <v>5182</v>
      </c>
      <c r="AM30" s="30">
        <f t="shared" si="32"/>
        <v>6000</v>
      </c>
      <c r="AN30" s="30">
        <f t="shared" si="32"/>
        <v>-818</v>
      </c>
    </row>
    <row r="31" ht="13.5" thickTop="1"/>
  </sheetData>
  <sheetProtection/>
  <mergeCells count="26">
    <mergeCell ref="B2:D2"/>
    <mergeCell ref="E2:G2"/>
    <mergeCell ref="H2:J2"/>
    <mergeCell ref="K2:M2"/>
    <mergeCell ref="N16:P16"/>
    <mergeCell ref="Q16:S16"/>
    <mergeCell ref="B16:D16"/>
    <mergeCell ref="E16:G16"/>
    <mergeCell ref="H16:J16"/>
    <mergeCell ref="K16:M16"/>
    <mergeCell ref="T16:V16"/>
    <mergeCell ref="AF2:AH2"/>
    <mergeCell ref="N2:P2"/>
    <mergeCell ref="Q2:S2"/>
    <mergeCell ref="T2:V2"/>
    <mergeCell ref="W2:Y2"/>
    <mergeCell ref="W16:Y16"/>
    <mergeCell ref="AI16:AK16"/>
    <mergeCell ref="AL16:AN16"/>
    <mergeCell ref="Z2:AB2"/>
    <mergeCell ref="AC2:AE2"/>
    <mergeCell ref="AL2:AN2"/>
    <mergeCell ref="AI2:AK2"/>
    <mergeCell ref="Z16:AB16"/>
    <mergeCell ref="AC16:AE16"/>
    <mergeCell ref="AF16:AH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22">
      <selection activeCell="C10" sqref="C10"/>
    </sheetView>
  </sheetViews>
  <sheetFormatPr defaultColWidth="9.140625" defaultRowHeight="12.75"/>
  <cols>
    <col min="1" max="1" width="26.7109375" style="0" customWidth="1"/>
    <col min="2" max="2" width="10.7109375" style="0" customWidth="1"/>
  </cols>
  <sheetData>
    <row r="1" ht="12.75">
      <c r="A1" s="17" t="s">
        <v>42</v>
      </c>
    </row>
    <row r="2" spans="2:15" ht="12.75"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  <c r="N2" s="3" t="s">
        <v>27</v>
      </c>
      <c r="O2" s="3" t="s">
        <v>83</v>
      </c>
    </row>
    <row r="3" spans="1:14" ht="12.75">
      <c r="A3" t="s">
        <v>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>
        <f>SUM(B3:M3)</f>
        <v>0</v>
      </c>
    </row>
    <row r="4" spans="1:14" ht="12.75">
      <c r="A4" t="s">
        <v>40</v>
      </c>
      <c r="B4" s="1">
        <v>200</v>
      </c>
      <c r="C4" s="1">
        <v>200</v>
      </c>
      <c r="D4" s="1">
        <v>200</v>
      </c>
      <c r="E4" s="1">
        <v>200</v>
      </c>
      <c r="F4" s="1">
        <v>200</v>
      </c>
      <c r="G4" s="1">
        <v>200</v>
      </c>
      <c r="H4" s="1">
        <v>200</v>
      </c>
      <c r="I4" s="1">
        <v>200</v>
      </c>
      <c r="J4" s="1">
        <v>200</v>
      </c>
      <c r="K4" s="1">
        <v>200</v>
      </c>
      <c r="L4" s="1">
        <v>200</v>
      </c>
      <c r="M4" s="1">
        <v>200</v>
      </c>
      <c r="N4" s="1">
        <f aca="true" t="shared" si="0" ref="N4:N12">SUM(B4:M4)</f>
        <v>2400</v>
      </c>
    </row>
    <row r="5" spans="1:15" ht="12.75">
      <c r="A5" t="s">
        <v>45</v>
      </c>
      <c r="B5" s="1">
        <v>44</v>
      </c>
      <c r="C5" s="1">
        <v>44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188</v>
      </c>
      <c r="O5" s="25">
        <f>N5/N11</f>
        <v>0.177191328934967</v>
      </c>
    </row>
    <row r="6" spans="1:15" ht="12.75">
      <c r="A6" t="s">
        <v>46</v>
      </c>
      <c r="B6" s="1">
        <v>52</v>
      </c>
      <c r="C6" s="1">
        <v>55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207</v>
      </c>
      <c r="O6" s="25">
        <f>N6/N11</f>
        <v>0.1950989632422243</v>
      </c>
    </row>
    <row r="7" spans="1:15" ht="12.75">
      <c r="A7" t="s">
        <v>47</v>
      </c>
      <c r="B7" s="1">
        <v>44</v>
      </c>
      <c r="C7" s="1">
        <v>44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f t="shared" si="0"/>
        <v>188</v>
      </c>
      <c r="O7" s="25">
        <f>N7/N11</f>
        <v>0.177191328934967</v>
      </c>
    </row>
    <row r="8" spans="1:15" ht="12.75">
      <c r="A8" t="s">
        <v>48</v>
      </c>
      <c r="B8" s="1">
        <v>51</v>
      </c>
      <c r="C8" s="1">
        <v>22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f t="shared" si="0"/>
        <v>173</v>
      </c>
      <c r="O8" s="25">
        <f>N8/N11</f>
        <v>0.16305372290292178</v>
      </c>
    </row>
    <row r="9" spans="1:15" ht="12.75">
      <c r="A9" t="s">
        <v>49</v>
      </c>
      <c r="B9" s="1">
        <v>44</v>
      </c>
      <c r="C9" s="1">
        <v>2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f t="shared" si="0"/>
        <v>146</v>
      </c>
      <c r="O9" s="25">
        <f>N9/N11</f>
        <v>0.13760603204524033</v>
      </c>
    </row>
    <row r="10" spans="1:15" ht="12.75">
      <c r="A10" t="s">
        <v>50</v>
      </c>
      <c r="B10" s="1">
        <v>55</v>
      </c>
      <c r="C10" s="1">
        <v>4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f t="shared" si="0"/>
        <v>159</v>
      </c>
      <c r="O10" s="25">
        <f>N10/N11</f>
        <v>0.14985862393967955</v>
      </c>
    </row>
    <row r="11" spans="1:15" ht="12.75">
      <c r="A11" t="s">
        <v>92</v>
      </c>
      <c r="B11" s="1">
        <f>SUM(B5:B10)</f>
        <v>290</v>
      </c>
      <c r="C11" s="1">
        <f aca="true" t="shared" si="1" ref="C11:M11">SUM(C5:C10)</f>
        <v>171</v>
      </c>
      <c r="D11" s="1">
        <f t="shared" si="1"/>
        <v>60</v>
      </c>
      <c r="E11" s="1">
        <f t="shared" si="1"/>
        <v>60</v>
      </c>
      <c r="F11" s="1">
        <f t="shared" si="1"/>
        <v>60</v>
      </c>
      <c r="G11" s="1">
        <f t="shared" si="1"/>
        <v>60</v>
      </c>
      <c r="H11" s="1">
        <f t="shared" si="1"/>
        <v>60</v>
      </c>
      <c r="I11" s="1">
        <f t="shared" si="1"/>
        <v>60</v>
      </c>
      <c r="J11" s="1">
        <f t="shared" si="1"/>
        <v>60</v>
      </c>
      <c r="K11" s="1">
        <f t="shared" si="1"/>
        <v>60</v>
      </c>
      <c r="L11" s="1">
        <f t="shared" si="1"/>
        <v>60</v>
      </c>
      <c r="M11" s="1">
        <f t="shared" si="1"/>
        <v>60</v>
      </c>
      <c r="N11" s="1">
        <f t="shared" si="0"/>
        <v>1061</v>
      </c>
      <c r="O11" s="25">
        <f>SUM(O5:O10)</f>
        <v>1</v>
      </c>
    </row>
    <row r="12" spans="1:14" ht="12.75">
      <c r="A12" t="s">
        <v>43</v>
      </c>
      <c r="B12" s="1"/>
      <c r="C12" s="1">
        <f>C11-B11</f>
        <v>-119</v>
      </c>
      <c r="D12" s="1">
        <f aca="true" t="shared" si="2" ref="D12:M12">D11-C11</f>
        <v>-111</v>
      </c>
      <c r="E12" s="1">
        <f t="shared" si="2"/>
        <v>0</v>
      </c>
      <c r="F12" s="1">
        <f t="shared" si="2"/>
        <v>0</v>
      </c>
      <c r="G12" s="1">
        <f t="shared" si="2"/>
        <v>0</v>
      </c>
      <c r="H12" s="1">
        <f t="shared" si="2"/>
        <v>0</v>
      </c>
      <c r="I12" s="1">
        <f t="shared" si="2"/>
        <v>0</v>
      </c>
      <c r="J12" s="1">
        <f t="shared" si="2"/>
        <v>0</v>
      </c>
      <c r="K12" s="1">
        <f t="shared" si="2"/>
        <v>0</v>
      </c>
      <c r="L12" s="1">
        <f t="shared" si="2"/>
        <v>0</v>
      </c>
      <c r="M12" s="1">
        <f t="shared" si="2"/>
        <v>0</v>
      </c>
      <c r="N12" s="1">
        <f t="shared" si="0"/>
        <v>-230</v>
      </c>
    </row>
    <row r="15" ht="12.75">
      <c r="A15" s="17" t="s">
        <v>44</v>
      </c>
    </row>
    <row r="16" spans="2:14" ht="12.75">
      <c r="B16" s="3" t="s">
        <v>15</v>
      </c>
      <c r="C16" s="3" t="s">
        <v>16</v>
      </c>
      <c r="D16" s="3" t="s">
        <v>17</v>
      </c>
      <c r="E16" s="3" t="s">
        <v>18</v>
      </c>
      <c r="F16" s="3" t="s">
        <v>19</v>
      </c>
      <c r="G16" s="3" t="s">
        <v>20</v>
      </c>
      <c r="H16" s="3" t="s">
        <v>21</v>
      </c>
      <c r="I16" s="3" t="s">
        <v>22</v>
      </c>
      <c r="J16" s="3" t="s">
        <v>23</v>
      </c>
      <c r="K16" s="3" t="s">
        <v>24</v>
      </c>
      <c r="L16" s="3" t="s">
        <v>25</v>
      </c>
      <c r="M16" s="3" t="s">
        <v>26</v>
      </c>
      <c r="N16" s="3" t="s">
        <v>27</v>
      </c>
    </row>
    <row r="17" spans="1:14" ht="12.75">
      <c r="A17" t="s">
        <v>45</v>
      </c>
      <c r="B17" s="1">
        <v>10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10</v>
      </c>
      <c r="N17" s="1">
        <f aca="true" t="shared" si="3" ref="N17:N22">SUM(B17:M17)</f>
        <v>120</v>
      </c>
    </row>
    <row r="18" spans="1:14" ht="12.75">
      <c r="A18" t="s">
        <v>46</v>
      </c>
      <c r="B18" s="1">
        <v>10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10</v>
      </c>
      <c r="N18" s="1">
        <f t="shared" si="3"/>
        <v>120</v>
      </c>
    </row>
    <row r="19" spans="1:14" ht="12.75">
      <c r="A19" t="s">
        <v>47</v>
      </c>
      <c r="B19" s="1">
        <v>10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v>10</v>
      </c>
      <c r="N19" s="1">
        <f t="shared" si="3"/>
        <v>120</v>
      </c>
    </row>
    <row r="20" spans="1:14" ht="12.75">
      <c r="A20" t="s">
        <v>48</v>
      </c>
      <c r="B20" s="1">
        <v>10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  <c r="N20" s="1">
        <f t="shared" si="3"/>
        <v>120</v>
      </c>
    </row>
    <row r="21" spans="1:14" ht="12.75">
      <c r="A21" t="s">
        <v>49</v>
      </c>
      <c r="B21" s="1">
        <v>10</v>
      </c>
      <c r="C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v>10</v>
      </c>
      <c r="N21" s="1">
        <f t="shared" si="3"/>
        <v>120</v>
      </c>
    </row>
    <row r="22" spans="1:14" ht="12.75">
      <c r="A22" t="s">
        <v>50</v>
      </c>
      <c r="B22" s="1">
        <v>10</v>
      </c>
      <c r="C22" s="1">
        <v>10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v>10</v>
      </c>
      <c r="N22" s="1">
        <f t="shared" si="3"/>
        <v>120</v>
      </c>
    </row>
    <row r="23" spans="1:14" ht="12.75">
      <c r="A23" t="s">
        <v>27</v>
      </c>
      <c r="B23" s="1">
        <f>SUM(B17:B22)</f>
        <v>60</v>
      </c>
      <c r="C23" s="1">
        <f aca="true" t="shared" si="4" ref="C23:N23">SUM(C17:C22)</f>
        <v>60</v>
      </c>
      <c r="D23" s="1">
        <f t="shared" si="4"/>
        <v>60</v>
      </c>
      <c r="E23" s="1">
        <f t="shared" si="4"/>
        <v>60</v>
      </c>
      <c r="F23" s="1">
        <f t="shared" si="4"/>
        <v>60</v>
      </c>
      <c r="G23" s="1">
        <f t="shared" si="4"/>
        <v>60</v>
      </c>
      <c r="H23" s="1">
        <f t="shared" si="4"/>
        <v>60</v>
      </c>
      <c r="I23" s="1">
        <f t="shared" si="4"/>
        <v>60</v>
      </c>
      <c r="J23" s="1">
        <f t="shared" si="4"/>
        <v>60</v>
      </c>
      <c r="K23" s="1">
        <f t="shared" si="4"/>
        <v>60</v>
      </c>
      <c r="L23" s="1">
        <f t="shared" si="4"/>
        <v>60</v>
      </c>
      <c r="M23" s="1">
        <f t="shared" si="4"/>
        <v>60</v>
      </c>
      <c r="N23" s="1">
        <f t="shared" si="4"/>
        <v>720</v>
      </c>
    </row>
    <row r="26" ht="12.75">
      <c r="A26" s="17" t="s">
        <v>51</v>
      </c>
    </row>
    <row r="27" spans="2:15" ht="12.75">
      <c r="B27" s="3" t="s">
        <v>15</v>
      </c>
      <c r="C27" s="3" t="s">
        <v>16</v>
      </c>
      <c r="D27" s="3" t="s">
        <v>17</v>
      </c>
      <c r="E27" s="3" t="s">
        <v>18</v>
      </c>
      <c r="F27" s="3" t="s">
        <v>19</v>
      </c>
      <c r="G27" s="3" t="s">
        <v>20</v>
      </c>
      <c r="H27" s="3" t="s">
        <v>21</v>
      </c>
      <c r="I27" s="3" t="s">
        <v>22</v>
      </c>
      <c r="J27" s="3" t="s">
        <v>23</v>
      </c>
      <c r="K27" s="3" t="s">
        <v>24</v>
      </c>
      <c r="L27" s="3" t="s">
        <v>25</v>
      </c>
      <c r="M27" s="3" t="s">
        <v>26</v>
      </c>
      <c r="N27" s="3" t="s">
        <v>27</v>
      </c>
      <c r="O27" s="2"/>
    </row>
    <row r="28" spans="1:14" ht="12.75">
      <c r="A28" t="s">
        <v>45</v>
      </c>
      <c r="B28" s="1">
        <v>5</v>
      </c>
      <c r="C28" s="1">
        <v>5</v>
      </c>
      <c r="D28" s="1">
        <v>5</v>
      </c>
      <c r="E28" s="1">
        <v>5</v>
      </c>
      <c r="F28" s="1">
        <v>5</v>
      </c>
      <c r="G28" s="1">
        <v>5</v>
      </c>
      <c r="H28" s="1">
        <v>5</v>
      </c>
      <c r="I28" s="1">
        <v>5</v>
      </c>
      <c r="J28" s="1">
        <v>5</v>
      </c>
      <c r="K28" s="1">
        <v>5</v>
      </c>
      <c r="L28" s="1">
        <v>5</v>
      </c>
      <c r="M28" s="1">
        <v>5</v>
      </c>
      <c r="N28" s="1">
        <f aca="true" t="shared" si="5" ref="N28:N33">SUM(B28:M28)</f>
        <v>60</v>
      </c>
    </row>
    <row r="29" spans="1:14" ht="12.75">
      <c r="A29" t="s">
        <v>46</v>
      </c>
      <c r="B29" s="1">
        <v>1</v>
      </c>
      <c r="C29" s="1">
        <v>5</v>
      </c>
      <c r="D29" s="1">
        <v>5</v>
      </c>
      <c r="E29" s="1">
        <v>5</v>
      </c>
      <c r="F29" s="1">
        <v>5</v>
      </c>
      <c r="G29" s="1">
        <v>5</v>
      </c>
      <c r="H29" s="1">
        <v>5</v>
      </c>
      <c r="I29" s="1">
        <v>5</v>
      </c>
      <c r="J29" s="1">
        <v>5</v>
      </c>
      <c r="K29" s="1">
        <v>5</v>
      </c>
      <c r="L29" s="1">
        <v>5</v>
      </c>
      <c r="M29" s="1">
        <v>5</v>
      </c>
      <c r="N29" s="1">
        <f t="shared" si="5"/>
        <v>56</v>
      </c>
    </row>
    <row r="30" spans="1:14" ht="12.75">
      <c r="A30" t="s">
        <v>47</v>
      </c>
      <c r="B30" s="1">
        <v>5</v>
      </c>
      <c r="C30" s="1">
        <v>5</v>
      </c>
      <c r="D30" s="1">
        <v>5</v>
      </c>
      <c r="E30" s="1">
        <v>5</v>
      </c>
      <c r="F30" s="1">
        <v>5</v>
      </c>
      <c r="G30" s="1">
        <v>5</v>
      </c>
      <c r="H30" s="1">
        <v>5</v>
      </c>
      <c r="I30" s="1">
        <v>5</v>
      </c>
      <c r="J30" s="1">
        <v>5</v>
      </c>
      <c r="K30" s="1">
        <v>5</v>
      </c>
      <c r="L30" s="1">
        <v>5</v>
      </c>
      <c r="M30" s="1">
        <v>5</v>
      </c>
      <c r="N30" s="1">
        <f t="shared" si="5"/>
        <v>60</v>
      </c>
    </row>
    <row r="31" spans="1:14" ht="12.75">
      <c r="A31" t="s">
        <v>48</v>
      </c>
      <c r="B31" s="1">
        <v>4</v>
      </c>
      <c r="C31" s="1">
        <v>5</v>
      </c>
      <c r="D31" s="1">
        <v>5</v>
      </c>
      <c r="E31" s="1">
        <v>5</v>
      </c>
      <c r="F31" s="1">
        <v>5</v>
      </c>
      <c r="G31" s="1">
        <v>5</v>
      </c>
      <c r="H31" s="1">
        <v>5</v>
      </c>
      <c r="I31" s="1">
        <v>5</v>
      </c>
      <c r="J31" s="1">
        <v>5</v>
      </c>
      <c r="K31" s="1">
        <v>5</v>
      </c>
      <c r="L31" s="1">
        <v>5</v>
      </c>
      <c r="M31" s="1">
        <v>5</v>
      </c>
      <c r="N31" s="1">
        <f t="shared" si="5"/>
        <v>59</v>
      </c>
    </row>
    <row r="32" spans="1:14" ht="12.75">
      <c r="A32" t="s">
        <v>49</v>
      </c>
      <c r="B32" s="1">
        <v>4</v>
      </c>
      <c r="C32" s="1">
        <v>5</v>
      </c>
      <c r="D32" s="1">
        <v>5</v>
      </c>
      <c r="E32" s="1">
        <v>5</v>
      </c>
      <c r="F32" s="1">
        <v>5</v>
      </c>
      <c r="G32" s="1">
        <v>5</v>
      </c>
      <c r="H32" s="1">
        <v>5</v>
      </c>
      <c r="I32" s="1">
        <v>5</v>
      </c>
      <c r="J32" s="1">
        <v>5</v>
      </c>
      <c r="K32" s="1">
        <v>5</v>
      </c>
      <c r="L32" s="1">
        <v>5</v>
      </c>
      <c r="M32" s="1">
        <v>5</v>
      </c>
      <c r="N32" s="1">
        <f t="shared" si="5"/>
        <v>59</v>
      </c>
    </row>
    <row r="33" spans="1:14" ht="12.75">
      <c r="A33" t="s">
        <v>50</v>
      </c>
      <c r="B33" s="1">
        <v>5</v>
      </c>
      <c r="C33" s="1">
        <v>5</v>
      </c>
      <c r="D33" s="1">
        <v>5</v>
      </c>
      <c r="E33" s="1">
        <v>5</v>
      </c>
      <c r="F33" s="1">
        <v>5</v>
      </c>
      <c r="G33" s="1">
        <v>5</v>
      </c>
      <c r="H33" s="1">
        <v>5</v>
      </c>
      <c r="I33" s="1">
        <v>5</v>
      </c>
      <c r="J33" s="1">
        <v>5</v>
      </c>
      <c r="K33" s="1">
        <v>5</v>
      </c>
      <c r="L33" s="1">
        <v>5</v>
      </c>
      <c r="M33" s="1">
        <v>5</v>
      </c>
      <c r="N33" s="1">
        <f t="shared" si="5"/>
        <v>60</v>
      </c>
    </row>
    <row r="34" spans="1:14" ht="12.75">
      <c r="A34" s="2" t="s">
        <v>27</v>
      </c>
      <c r="B34" s="3">
        <f>SUM(B28:B33)</f>
        <v>24</v>
      </c>
      <c r="C34" s="3">
        <f aca="true" t="shared" si="6" ref="C34:N34">SUM(C28:C33)</f>
        <v>30</v>
      </c>
      <c r="D34" s="3">
        <f t="shared" si="6"/>
        <v>30</v>
      </c>
      <c r="E34" s="3">
        <f t="shared" si="6"/>
        <v>30</v>
      </c>
      <c r="F34" s="3">
        <f t="shared" si="6"/>
        <v>30</v>
      </c>
      <c r="G34" s="3">
        <f t="shared" si="6"/>
        <v>30</v>
      </c>
      <c r="H34" s="3">
        <f t="shared" si="6"/>
        <v>30</v>
      </c>
      <c r="I34" s="3">
        <f t="shared" si="6"/>
        <v>30</v>
      </c>
      <c r="J34" s="3">
        <f t="shared" si="6"/>
        <v>30</v>
      </c>
      <c r="K34" s="3">
        <f t="shared" si="6"/>
        <v>30</v>
      </c>
      <c r="L34" s="3">
        <f t="shared" si="6"/>
        <v>30</v>
      </c>
      <c r="M34" s="3">
        <f t="shared" si="6"/>
        <v>30</v>
      </c>
      <c r="N34" s="3">
        <f t="shared" si="6"/>
        <v>354</v>
      </c>
    </row>
    <row r="36" ht="12.75">
      <c r="A36" s="17" t="s">
        <v>52</v>
      </c>
    </row>
    <row r="37" spans="2:14" ht="12.75">
      <c r="B37" s="3" t="s">
        <v>15</v>
      </c>
      <c r="C37" s="3" t="s">
        <v>16</v>
      </c>
      <c r="D37" s="3" t="s">
        <v>17</v>
      </c>
      <c r="E37" s="3" t="s">
        <v>18</v>
      </c>
      <c r="F37" s="3" t="s">
        <v>19</v>
      </c>
      <c r="G37" s="3" t="s">
        <v>20</v>
      </c>
      <c r="H37" s="3" t="s">
        <v>21</v>
      </c>
      <c r="I37" s="3" t="s">
        <v>22</v>
      </c>
      <c r="J37" s="3" t="s">
        <v>23</v>
      </c>
      <c r="K37" s="3" t="s">
        <v>24</v>
      </c>
      <c r="L37" s="3" t="s">
        <v>25</v>
      </c>
      <c r="M37" s="3" t="s">
        <v>26</v>
      </c>
      <c r="N37" s="3"/>
    </row>
    <row r="38" spans="1:14" ht="12.75">
      <c r="A38" t="s">
        <v>45</v>
      </c>
      <c r="B38" s="29">
        <f>B28/B5</f>
        <v>0.11363636363636363</v>
      </c>
      <c r="C38" s="29">
        <f aca="true" t="shared" si="7" ref="C38:M38">C28/C5</f>
        <v>0.11363636363636363</v>
      </c>
      <c r="D38" s="29">
        <f t="shared" si="7"/>
        <v>0.5</v>
      </c>
      <c r="E38" s="29">
        <f t="shared" si="7"/>
        <v>0.5</v>
      </c>
      <c r="F38" s="29">
        <f t="shared" si="7"/>
        <v>0.5</v>
      </c>
      <c r="G38" s="29">
        <f t="shared" si="7"/>
        <v>0.5</v>
      </c>
      <c r="H38" s="29">
        <f t="shared" si="7"/>
        <v>0.5</v>
      </c>
      <c r="I38" s="29">
        <f t="shared" si="7"/>
        <v>0.5</v>
      </c>
      <c r="J38" s="29">
        <f t="shared" si="7"/>
        <v>0.5</v>
      </c>
      <c r="K38" s="29">
        <f t="shared" si="7"/>
        <v>0.5</v>
      </c>
      <c r="L38" s="29">
        <f t="shared" si="7"/>
        <v>0.5</v>
      </c>
      <c r="M38" s="29">
        <f t="shared" si="7"/>
        <v>0.5</v>
      </c>
      <c r="N38" s="1"/>
    </row>
    <row r="39" spans="1:14" ht="12.75">
      <c r="A39" t="s">
        <v>46</v>
      </c>
      <c r="B39" s="29">
        <f aca="true" t="shared" si="8" ref="B39:M44">B29/B6</f>
        <v>0.019230769230769232</v>
      </c>
      <c r="C39" s="29">
        <f t="shared" si="8"/>
        <v>0.09090909090909091</v>
      </c>
      <c r="D39" s="29">
        <f t="shared" si="8"/>
        <v>0.5</v>
      </c>
      <c r="E39" s="29">
        <f t="shared" si="8"/>
        <v>0.5</v>
      </c>
      <c r="F39" s="29">
        <f t="shared" si="8"/>
        <v>0.5</v>
      </c>
      <c r="G39" s="29">
        <f t="shared" si="8"/>
        <v>0.5</v>
      </c>
      <c r="H39" s="29">
        <f t="shared" si="8"/>
        <v>0.5</v>
      </c>
      <c r="I39" s="29">
        <f t="shared" si="8"/>
        <v>0.5</v>
      </c>
      <c r="J39" s="29">
        <f t="shared" si="8"/>
        <v>0.5</v>
      </c>
      <c r="K39" s="29">
        <f t="shared" si="8"/>
        <v>0.5</v>
      </c>
      <c r="L39" s="29">
        <f t="shared" si="8"/>
        <v>0.5</v>
      </c>
      <c r="M39" s="29">
        <f t="shared" si="8"/>
        <v>0.5</v>
      </c>
      <c r="N39" s="1"/>
    </row>
    <row r="40" spans="1:14" ht="12.75">
      <c r="A40" t="s">
        <v>47</v>
      </c>
      <c r="B40" s="29">
        <f t="shared" si="8"/>
        <v>0.11363636363636363</v>
      </c>
      <c r="C40" s="29">
        <f t="shared" si="8"/>
        <v>0.11363636363636363</v>
      </c>
      <c r="D40" s="29">
        <f t="shared" si="8"/>
        <v>0.5</v>
      </c>
      <c r="E40" s="29">
        <f t="shared" si="8"/>
        <v>0.5</v>
      </c>
      <c r="F40" s="29">
        <f t="shared" si="8"/>
        <v>0.5</v>
      </c>
      <c r="G40" s="29">
        <f t="shared" si="8"/>
        <v>0.5</v>
      </c>
      <c r="H40" s="29">
        <f t="shared" si="8"/>
        <v>0.5</v>
      </c>
      <c r="I40" s="29">
        <f t="shared" si="8"/>
        <v>0.5</v>
      </c>
      <c r="J40" s="29">
        <f t="shared" si="8"/>
        <v>0.5</v>
      </c>
      <c r="K40" s="29">
        <f t="shared" si="8"/>
        <v>0.5</v>
      </c>
      <c r="L40" s="29">
        <f t="shared" si="8"/>
        <v>0.5</v>
      </c>
      <c r="M40" s="29">
        <f t="shared" si="8"/>
        <v>0.5</v>
      </c>
      <c r="N40" s="1"/>
    </row>
    <row r="41" spans="1:14" ht="12.75">
      <c r="A41" t="s">
        <v>48</v>
      </c>
      <c r="B41" s="29">
        <f t="shared" si="8"/>
        <v>0.0784313725490196</v>
      </c>
      <c r="C41" s="29">
        <f t="shared" si="8"/>
        <v>0.22727272727272727</v>
      </c>
      <c r="D41" s="29">
        <f t="shared" si="8"/>
        <v>0.5</v>
      </c>
      <c r="E41" s="29">
        <f t="shared" si="8"/>
        <v>0.5</v>
      </c>
      <c r="F41" s="29">
        <f t="shared" si="8"/>
        <v>0.5</v>
      </c>
      <c r="G41" s="29">
        <f t="shared" si="8"/>
        <v>0.5</v>
      </c>
      <c r="H41" s="29">
        <f t="shared" si="8"/>
        <v>0.5</v>
      </c>
      <c r="I41" s="29">
        <f t="shared" si="8"/>
        <v>0.5</v>
      </c>
      <c r="J41" s="29">
        <f t="shared" si="8"/>
        <v>0.5</v>
      </c>
      <c r="K41" s="29">
        <f t="shared" si="8"/>
        <v>0.5</v>
      </c>
      <c r="L41" s="29">
        <f t="shared" si="8"/>
        <v>0.5</v>
      </c>
      <c r="M41" s="29">
        <f t="shared" si="8"/>
        <v>0.5</v>
      </c>
      <c r="N41" s="1"/>
    </row>
    <row r="42" spans="1:14" ht="12.75">
      <c r="A42" t="s">
        <v>49</v>
      </c>
      <c r="B42" s="29">
        <f t="shared" si="8"/>
        <v>0.09090909090909091</v>
      </c>
      <c r="C42" s="29">
        <f t="shared" si="8"/>
        <v>2.5</v>
      </c>
      <c r="D42" s="29">
        <f t="shared" si="8"/>
        <v>0.5</v>
      </c>
      <c r="E42" s="29">
        <f t="shared" si="8"/>
        <v>0.5</v>
      </c>
      <c r="F42" s="29">
        <f t="shared" si="8"/>
        <v>0.5</v>
      </c>
      <c r="G42" s="29">
        <f t="shared" si="8"/>
        <v>0.5</v>
      </c>
      <c r="H42" s="29">
        <f t="shared" si="8"/>
        <v>0.5</v>
      </c>
      <c r="I42" s="29">
        <f t="shared" si="8"/>
        <v>0.5</v>
      </c>
      <c r="J42" s="29">
        <f t="shared" si="8"/>
        <v>0.5</v>
      </c>
      <c r="K42" s="29">
        <f t="shared" si="8"/>
        <v>0.5</v>
      </c>
      <c r="L42" s="29">
        <f t="shared" si="8"/>
        <v>0.5</v>
      </c>
      <c r="M42" s="29">
        <f t="shared" si="8"/>
        <v>0.5</v>
      </c>
      <c r="N42" s="1"/>
    </row>
    <row r="43" spans="1:14" ht="12.75">
      <c r="A43" t="s">
        <v>50</v>
      </c>
      <c r="B43" s="29">
        <f t="shared" si="8"/>
        <v>0.09090909090909091</v>
      </c>
      <c r="C43" s="29">
        <f t="shared" si="8"/>
        <v>1.25</v>
      </c>
      <c r="D43" s="29">
        <f t="shared" si="8"/>
        <v>0.5</v>
      </c>
      <c r="E43" s="29">
        <f t="shared" si="8"/>
        <v>0.5</v>
      </c>
      <c r="F43" s="29">
        <f t="shared" si="8"/>
        <v>0.5</v>
      </c>
      <c r="G43" s="29">
        <f t="shared" si="8"/>
        <v>0.5</v>
      </c>
      <c r="H43" s="29">
        <f t="shared" si="8"/>
        <v>0.5</v>
      </c>
      <c r="I43" s="29">
        <f t="shared" si="8"/>
        <v>0.5</v>
      </c>
      <c r="J43" s="29">
        <f t="shared" si="8"/>
        <v>0.5</v>
      </c>
      <c r="K43" s="29">
        <f t="shared" si="8"/>
        <v>0.5</v>
      </c>
      <c r="L43" s="29">
        <f t="shared" si="8"/>
        <v>0.5</v>
      </c>
      <c r="M43" s="29">
        <f t="shared" si="8"/>
        <v>0.5</v>
      </c>
      <c r="N43" s="1"/>
    </row>
    <row r="44" spans="1:14" ht="12.75">
      <c r="A44" s="2" t="s">
        <v>27</v>
      </c>
      <c r="B44" s="29">
        <f t="shared" si="8"/>
        <v>0.08275862068965517</v>
      </c>
      <c r="C44" s="29">
        <f t="shared" si="8"/>
        <v>0.17543859649122806</v>
      </c>
      <c r="D44" s="29">
        <f t="shared" si="8"/>
        <v>0.5</v>
      </c>
      <c r="E44" s="29">
        <f t="shared" si="8"/>
        <v>0.5</v>
      </c>
      <c r="F44" s="29">
        <f t="shared" si="8"/>
        <v>0.5</v>
      </c>
      <c r="G44" s="29">
        <f t="shared" si="8"/>
        <v>0.5</v>
      </c>
      <c r="H44" s="29">
        <f t="shared" si="8"/>
        <v>0.5</v>
      </c>
      <c r="I44" s="29">
        <f t="shared" si="8"/>
        <v>0.5</v>
      </c>
      <c r="J44" s="29">
        <f t="shared" si="8"/>
        <v>0.5</v>
      </c>
      <c r="K44" s="29">
        <f t="shared" si="8"/>
        <v>0.5</v>
      </c>
      <c r="L44" s="29">
        <f t="shared" si="8"/>
        <v>0.5</v>
      </c>
      <c r="M44" s="29">
        <f t="shared" si="8"/>
        <v>0.5</v>
      </c>
      <c r="N44" s="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C78" sqref="C78"/>
    </sheetView>
  </sheetViews>
  <sheetFormatPr defaultColWidth="9.140625" defaultRowHeight="12.75"/>
  <cols>
    <col min="1" max="1" width="16.8515625" style="0" customWidth="1"/>
    <col min="2" max="2" width="11.7109375" style="0" customWidth="1"/>
  </cols>
  <sheetData>
    <row r="1" ht="12.75">
      <c r="A1" s="17" t="s">
        <v>53</v>
      </c>
    </row>
    <row r="3" ht="12.75">
      <c r="A3" s="17" t="s">
        <v>64</v>
      </c>
    </row>
    <row r="4" spans="2:15" ht="12.75">
      <c r="B4" s="3" t="s">
        <v>15</v>
      </c>
      <c r="C4" s="3" t="s">
        <v>16</v>
      </c>
      <c r="D4" s="3" t="s">
        <v>17</v>
      </c>
      <c r="E4" s="3" t="s">
        <v>18</v>
      </c>
      <c r="F4" s="3" t="s">
        <v>19</v>
      </c>
      <c r="G4" s="3" t="s">
        <v>20</v>
      </c>
      <c r="H4" s="3" t="s">
        <v>21</v>
      </c>
      <c r="I4" s="3" t="s">
        <v>22</v>
      </c>
      <c r="J4" s="3" t="s">
        <v>23</v>
      </c>
      <c r="K4" s="3" t="s">
        <v>24</v>
      </c>
      <c r="L4" s="3" t="s">
        <v>25</v>
      </c>
      <c r="M4" s="3" t="s">
        <v>26</v>
      </c>
      <c r="N4" s="3" t="s">
        <v>27</v>
      </c>
      <c r="O4" s="3" t="s">
        <v>65</v>
      </c>
    </row>
    <row r="6" spans="1:14" ht="12.75">
      <c r="A6" t="s">
        <v>40</v>
      </c>
      <c r="B6" s="1">
        <f>B13+B18+B23+B28+B33+B38+B43+B48+B53+B58</f>
        <v>3200</v>
      </c>
      <c r="C6" s="1">
        <f aca="true" t="shared" si="0" ref="C6:M6">C13+C18+C23+C28+C33+C38+C43+C48+C53+C58</f>
        <v>3200</v>
      </c>
      <c r="D6" s="1">
        <f t="shared" si="0"/>
        <v>3200</v>
      </c>
      <c r="E6" s="1">
        <f t="shared" si="0"/>
        <v>3200</v>
      </c>
      <c r="F6" s="1">
        <f t="shared" si="0"/>
        <v>3200</v>
      </c>
      <c r="G6" s="1">
        <f t="shared" si="0"/>
        <v>3200</v>
      </c>
      <c r="H6" s="1">
        <f t="shared" si="0"/>
        <v>3200</v>
      </c>
      <c r="I6" s="1">
        <f t="shared" si="0"/>
        <v>3200</v>
      </c>
      <c r="J6" s="1">
        <f t="shared" si="0"/>
        <v>3200</v>
      </c>
      <c r="K6" s="1">
        <f t="shared" si="0"/>
        <v>3200</v>
      </c>
      <c r="L6" s="1">
        <f t="shared" si="0"/>
        <v>3200</v>
      </c>
      <c r="M6" s="1">
        <f t="shared" si="0"/>
        <v>3200</v>
      </c>
      <c r="N6" s="1">
        <f>SUM(B6:M6)</f>
        <v>38400</v>
      </c>
    </row>
    <row r="7" spans="1:14" ht="12.75">
      <c r="A7" t="s">
        <v>41</v>
      </c>
      <c r="B7" s="1">
        <f>B14+B19+B24+B29+B34+B39+B44+B49+B54+B59</f>
        <v>3020</v>
      </c>
      <c r="C7" s="1">
        <f aca="true" t="shared" si="1" ref="C7:M7">C14+C19+C24+C29+C34+C39+C44+C49+C54+C59</f>
        <v>3020</v>
      </c>
      <c r="D7" s="1">
        <f t="shared" si="1"/>
        <v>3020</v>
      </c>
      <c r="E7" s="1">
        <f t="shared" si="1"/>
        <v>3020</v>
      </c>
      <c r="F7" s="1">
        <f t="shared" si="1"/>
        <v>3020</v>
      </c>
      <c r="G7" s="1">
        <f t="shared" si="1"/>
        <v>3020</v>
      </c>
      <c r="H7" s="1">
        <f t="shared" si="1"/>
        <v>3020</v>
      </c>
      <c r="I7" s="1">
        <f t="shared" si="1"/>
        <v>3020</v>
      </c>
      <c r="J7" s="1">
        <f t="shared" si="1"/>
        <v>3020</v>
      </c>
      <c r="K7" s="1">
        <f t="shared" si="1"/>
        <v>3020</v>
      </c>
      <c r="L7" s="1">
        <f t="shared" si="1"/>
        <v>3020</v>
      </c>
      <c r="M7" s="1">
        <f t="shared" si="1"/>
        <v>3020</v>
      </c>
      <c r="N7" s="1">
        <f>SUM(B7:M7)</f>
        <v>36240</v>
      </c>
    </row>
    <row r="8" spans="1:15" ht="12.75">
      <c r="A8" t="s">
        <v>14</v>
      </c>
      <c r="B8" s="1">
        <f>B7-B6</f>
        <v>-180</v>
      </c>
      <c r="C8" s="1">
        <f aca="true" t="shared" si="2" ref="C8:O8">C7-C6</f>
        <v>-180</v>
      </c>
      <c r="D8" s="1">
        <f t="shared" si="2"/>
        <v>-180</v>
      </c>
      <c r="E8" s="1">
        <f t="shared" si="2"/>
        <v>-180</v>
      </c>
      <c r="F8" s="1">
        <f t="shared" si="2"/>
        <v>-180</v>
      </c>
      <c r="G8" s="1">
        <f t="shared" si="2"/>
        <v>-180</v>
      </c>
      <c r="H8" s="1">
        <f t="shared" si="2"/>
        <v>-180</v>
      </c>
      <c r="I8" s="1">
        <f t="shared" si="2"/>
        <v>-180</v>
      </c>
      <c r="J8" s="1">
        <f t="shared" si="2"/>
        <v>-180</v>
      </c>
      <c r="K8" s="1">
        <f t="shared" si="2"/>
        <v>-180</v>
      </c>
      <c r="L8" s="1">
        <f t="shared" si="2"/>
        <v>-180</v>
      </c>
      <c r="M8" s="1">
        <f t="shared" si="2"/>
        <v>-180</v>
      </c>
      <c r="N8" s="1">
        <f t="shared" si="2"/>
        <v>-2160</v>
      </c>
      <c r="O8" s="1">
        <f t="shared" si="2"/>
        <v>0</v>
      </c>
    </row>
    <row r="9" spans="2:14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7" t="s">
        <v>54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t="s">
        <v>40</v>
      </c>
      <c r="B13" s="1">
        <v>300</v>
      </c>
      <c r="C13" s="1">
        <v>300</v>
      </c>
      <c r="D13" s="1">
        <v>300</v>
      </c>
      <c r="E13" s="1">
        <v>300</v>
      </c>
      <c r="F13" s="1">
        <v>300</v>
      </c>
      <c r="G13" s="1">
        <v>300</v>
      </c>
      <c r="H13" s="1">
        <v>300</v>
      </c>
      <c r="I13" s="1">
        <v>300</v>
      </c>
      <c r="J13" s="1">
        <v>300</v>
      </c>
      <c r="K13" s="1">
        <v>300</v>
      </c>
      <c r="L13" s="1">
        <v>300</v>
      </c>
      <c r="M13" s="1">
        <v>300</v>
      </c>
      <c r="N13" s="1">
        <f>SUM(B13:M13)</f>
        <v>3600</v>
      </c>
    </row>
    <row r="14" spans="1:14" ht="12.75">
      <c r="A14" t="s">
        <v>41</v>
      </c>
      <c r="B14" s="1">
        <v>200</v>
      </c>
      <c r="C14" s="1">
        <v>200</v>
      </c>
      <c r="D14" s="1">
        <v>200</v>
      </c>
      <c r="E14" s="1">
        <v>200</v>
      </c>
      <c r="F14" s="1">
        <v>200</v>
      </c>
      <c r="G14" s="1">
        <v>200</v>
      </c>
      <c r="H14" s="1">
        <v>200</v>
      </c>
      <c r="I14" s="1">
        <v>200</v>
      </c>
      <c r="J14" s="1">
        <v>200</v>
      </c>
      <c r="K14" s="1">
        <v>200</v>
      </c>
      <c r="L14" s="1">
        <v>200</v>
      </c>
      <c r="M14" s="1">
        <v>200</v>
      </c>
      <c r="N14" s="1">
        <f>SUM(B14:M14)</f>
        <v>2400</v>
      </c>
    </row>
    <row r="15" spans="2:14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7" t="s">
        <v>55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f>SUM(B17:M17)</f>
        <v>0</v>
      </c>
    </row>
    <row r="18" spans="1:14" ht="12.75">
      <c r="A18" t="s">
        <v>40</v>
      </c>
      <c r="B18" s="1">
        <v>350</v>
      </c>
      <c r="C18" s="1">
        <v>350</v>
      </c>
      <c r="D18" s="1">
        <v>350</v>
      </c>
      <c r="E18" s="1">
        <v>350</v>
      </c>
      <c r="F18" s="1">
        <v>350</v>
      </c>
      <c r="G18" s="1">
        <v>350</v>
      </c>
      <c r="H18" s="1">
        <v>350</v>
      </c>
      <c r="I18" s="1">
        <v>350</v>
      </c>
      <c r="J18" s="1">
        <v>350</v>
      </c>
      <c r="K18" s="1">
        <v>350</v>
      </c>
      <c r="L18" s="1">
        <v>350</v>
      </c>
      <c r="M18" s="1">
        <v>350</v>
      </c>
      <c r="N18" s="1">
        <f>SUM(B18:M18)</f>
        <v>4200</v>
      </c>
    </row>
    <row r="19" spans="1:14" ht="12.75">
      <c r="A19" t="s">
        <v>41</v>
      </c>
      <c r="B19" s="1">
        <v>455</v>
      </c>
      <c r="C19" s="1">
        <v>455</v>
      </c>
      <c r="D19" s="1">
        <v>455</v>
      </c>
      <c r="E19" s="1">
        <v>455</v>
      </c>
      <c r="F19" s="1">
        <v>455</v>
      </c>
      <c r="G19" s="1">
        <v>455</v>
      </c>
      <c r="H19" s="1">
        <v>455</v>
      </c>
      <c r="I19" s="1">
        <v>455</v>
      </c>
      <c r="J19" s="1">
        <v>455</v>
      </c>
      <c r="K19" s="1">
        <v>455</v>
      </c>
      <c r="L19" s="1">
        <v>455</v>
      </c>
      <c r="M19" s="1">
        <v>455</v>
      </c>
      <c r="N19" s="1">
        <f>SUM(B19:M19)</f>
        <v>5460</v>
      </c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7" t="s">
        <v>56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t="s">
        <v>40</v>
      </c>
      <c r="B23" s="1">
        <v>300</v>
      </c>
      <c r="C23" s="1">
        <v>300</v>
      </c>
      <c r="D23" s="1">
        <v>300</v>
      </c>
      <c r="E23" s="1">
        <v>300</v>
      </c>
      <c r="F23" s="1">
        <v>300</v>
      </c>
      <c r="G23" s="1">
        <v>300</v>
      </c>
      <c r="H23" s="1">
        <v>300</v>
      </c>
      <c r="I23" s="1">
        <v>300</v>
      </c>
      <c r="J23" s="1">
        <v>300</v>
      </c>
      <c r="K23" s="1">
        <v>300</v>
      </c>
      <c r="L23" s="1">
        <v>300</v>
      </c>
      <c r="M23" s="1">
        <v>300</v>
      </c>
      <c r="N23" s="1">
        <f>SUM(B23:M23)</f>
        <v>3600</v>
      </c>
    </row>
    <row r="24" spans="1:14" ht="12.75">
      <c r="A24" t="s">
        <v>41</v>
      </c>
      <c r="B24" s="1">
        <v>200</v>
      </c>
      <c r="C24" s="1">
        <v>200</v>
      </c>
      <c r="D24" s="1">
        <v>200</v>
      </c>
      <c r="E24" s="1">
        <v>200</v>
      </c>
      <c r="F24" s="1">
        <v>200</v>
      </c>
      <c r="G24" s="1">
        <v>200</v>
      </c>
      <c r="H24" s="1">
        <v>200</v>
      </c>
      <c r="I24" s="1">
        <v>200</v>
      </c>
      <c r="J24" s="1">
        <v>200</v>
      </c>
      <c r="K24" s="1">
        <v>200</v>
      </c>
      <c r="L24" s="1">
        <v>200</v>
      </c>
      <c r="M24" s="1">
        <v>200</v>
      </c>
      <c r="N24" s="1">
        <f>SUM(B24:M24)</f>
        <v>2400</v>
      </c>
    </row>
    <row r="25" spans="2:14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7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t="s">
        <v>40</v>
      </c>
      <c r="B28" s="1">
        <v>350</v>
      </c>
      <c r="C28" s="1">
        <v>350</v>
      </c>
      <c r="D28" s="1">
        <v>350</v>
      </c>
      <c r="E28" s="1">
        <v>350</v>
      </c>
      <c r="F28" s="1">
        <v>350</v>
      </c>
      <c r="G28" s="1">
        <v>350</v>
      </c>
      <c r="H28" s="1">
        <v>350</v>
      </c>
      <c r="I28" s="1">
        <v>350</v>
      </c>
      <c r="J28" s="1">
        <v>350</v>
      </c>
      <c r="K28" s="1">
        <v>350</v>
      </c>
      <c r="L28" s="1">
        <v>350</v>
      </c>
      <c r="M28" s="1">
        <v>350</v>
      </c>
      <c r="N28" s="1">
        <f>SUM(B28:M28)</f>
        <v>4200</v>
      </c>
    </row>
    <row r="29" spans="1:14" ht="12.75">
      <c r="A29" t="s">
        <v>41</v>
      </c>
      <c r="B29" s="1">
        <v>455</v>
      </c>
      <c r="C29" s="1">
        <v>455</v>
      </c>
      <c r="D29" s="1">
        <v>455</v>
      </c>
      <c r="E29" s="1">
        <v>455</v>
      </c>
      <c r="F29" s="1">
        <v>455</v>
      </c>
      <c r="G29" s="1">
        <v>455</v>
      </c>
      <c r="H29" s="1">
        <v>455</v>
      </c>
      <c r="I29" s="1">
        <v>455</v>
      </c>
      <c r="J29" s="1">
        <v>455</v>
      </c>
      <c r="K29" s="1">
        <v>455</v>
      </c>
      <c r="L29" s="1">
        <v>455</v>
      </c>
      <c r="M29" s="1">
        <v>455</v>
      </c>
      <c r="N29" s="1">
        <f>SUM(B29:M29)</f>
        <v>5460</v>
      </c>
    </row>
    <row r="30" spans="2:14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7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t="s">
        <v>40</v>
      </c>
      <c r="B33" s="1">
        <v>300</v>
      </c>
      <c r="C33" s="1">
        <v>300</v>
      </c>
      <c r="D33" s="1">
        <v>300</v>
      </c>
      <c r="E33" s="1">
        <v>300</v>
      </c>
      <c r="F33" s="1">
        <v>300</v>
      </c>
      <c r="G33" s="1">
        <v>300</v>
      </c>
      <c r="H33" s="1">
        <v>300</v>
      </c>
      <c r="I33" s="1">
        <v>300</v>
      </c>
      <c r="J33" s="1">
        <v>300</v>
      </c>
      <c r="K33" s="1">
        <v>300</v>
      </c>
      <c r="L33" s="1">
        <v>300</v>
      </c>
      <c r="M33" s="1">
        <v>300</v>
      </c>
      <c r="N33" s="1">
        <f>SUM(B33:M33)</f>
        <v>3600</v>
      </c>
    </row>
    <row r="34" spans="1:14" ht="12.75">
      <c r="A34" t="s">
        <v>41</v>
      </c>
      <c r="B34" s="1">
        <v>200</v>
      </c>
      <c r="C34" s="1">
        <v>200</v>
      </c>
      <c r="D34" s="1">
        <v>200</v>
      </c>
      <c r="E34" s="1">
        <v>200</v>
      </c>
      <c r="F34" s="1">
        <v>200</v>
      </c>
      <c r="G34" s="1">
        <v>200</v>
      </c>
      <c r="H34" s="1">
        <v>200</v>
      </c>
      <c r="I34" s="1">
        <v>200</v>
      </c>
      <c r="J34" s="1">
        <v>200</v>
      </c>
      <c r="K34" s="1">
        <v>200</v>
      </c>
      <c r="L34" s="1">
        <v>200</v>
      </c>
      <c r="M34" s="1">
        <v>200</v>
      </c>
      <c r="N34" s="1">
        <f>SUM(B34:M34)</f>
        <v>2400</v>
      </c>
    </row>
    <row r="35" spans="2:14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7" t="s">
        <v>59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t="s">
        <v>40</v>
      </c>
      <c r="B38" s="1">
        <v>350</v>
      </c>
      <c r="C38" s="1">
        <v>350</v>
      </c>
      <c r="D38" s="1">
        <v>350</v>
      </c>
      <c r="E38" s="1">
        <v>350</v>
      </c>
      <c r="F38" s="1">
        <v>350</v>
      </c>
      <c r="G38" s="1">
        <v>350</v>
      </c>
      <c r="H38" s="1">
        <v>350</v>
      </c>
      <c r="I38" s="1">
        <v>350</v>
      </c>
      <c r="J38" s="1">
        <v>350</v>
      </c>
      <c r="K38" s="1">
        <v>350</v>
      </c>
      <c r="L38" s="1">
        <v>350</v>
      </c>
      <c r="M38" s="1">
        <v>350</v>
      </c>
      <c r="N38" s="1">
        <f>SUM(B38:M38)</f>
        <v>4200</v>
      </c>
    </row>
    <row r="39" spans="1:14" ht="12.75">
      <c r="A39" t="s">
        <v>41</v>
      </c>
      <c r="B39" s="1">
        <v>455</v>
      </c>
      <c r="C39" s="1">
        <v>455</v>
      </c>
      <c r="D39" s="1">
        <v>455</v>
      </c>
      <c r="E39" s="1">
        <v>455</v>
      </c>
      <c r="F39" s="1">
        <v>455</v>
      </c>
      <c r="G39" s="1">
        <v>455</v>
      </c>
      <c r="H39" s="1">
        <v>455</v>
      </c>
      <c r="I39" s="1">
        <v>455</v>
      </c>
      <c r="J39" s="1">
        <v>455</v>
      </c>
      <c r="K39" s="1">
        <v>455</v>
      </c>
      <c r="L39" s="1">
        <v>455</v>
      </c>
      <c r="M39" s="1">
        <v>455</v>
      </c>
      <c r="N39" s="1">
        <f>SUM(B39:M39)</f>
        <v>5460</v>
      </c>
    </row>
    <row r="40" spans="2:14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7" t="s">
        <v>60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t="s">
        <v>40</v>
      </c>
      <c r="B43" s="1">
        <v>300</v>
      </c>
      <c r="C43" s="1">
        <v>300</v>
      </c>
      <c r="D43" s="1">
        <v>300</v>
      </c>
      <c r="E43" s="1">
        <v>300</v>
      </c>
      <c r="F43" s="1">
        <v>300</v>
      </c>
      <c r="G43" s="1">
        <v>300</v>
      </c>
      <c r="H43" s="1">
        <v>300</v>
      </c>
      <c r="I43" s="1">
        <v>300</v>
      </c>
      <c r="J43" s="1">
        <v>300</v>
      </c>
      <c r="K43" s="1">
        <v>300</v>
      </c>
      <c r="L43" s="1">
        <v>300</v>
      </c>
      <c r="M43" s="1">
        <v>300</v>
      </c>
      <c r="N43" s="1">
        <f>SUM(B43:M43)</f>
        <v>3600</v>
      </c>
    </row>
    <row r="44" spans="1:14" ht="12.75">
      <c r="A44" t="s">
        <v>41</v>
      </c>
      <c r="B44" s="1">
        <v>200</v>
      </c>
      <c r="C44" s="1">
        <v>200</v>
      </c>
      <c r="D44" s="1">
        <v>200</v>
      </c>
      <c r="E44" s="1">
        <v>200</v>
      </c>
      <c r="F44" s="1">
        <v>200</v>
      </c>
      <c r="G44" s="1">
        <v>200</v>
      </c>
      <c r="H44" s="1">
        <v>200</v>
      </c>
      <c r="I44" s="1">
        <v>200</v>
      </c>
      <c r="J44" s="1">
        <v>200</v>
      </c>
      <c r="K44" s="1">
        <v>200</v>
      </c>
      <c r="L44" s="1">
        <v>200</v>
      </c>
      <c r="M44" s="1">
        <v>200</v>
      </c>
      <c r="N44" s="1">
        <f>SUM(B44:M44)</f>
        <v>2400</v>
      </c>
    </row>
    <row r="45" spans="2:14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7" t="s">
        <v>61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t="s">
        <v>40</v>
      </c>
      <c r="B48" s="1">
        <v>300</v>
      </c>
      <c r="C48" s="1">
        <v>300</v>
      </c>
      <c r="D48" s="1">
        <v>300</v>
      </c>
      <c r="E48" s="1">
        <v>300</v>
      </c>
      <c r="F48" s="1">
        <v>300</v>
      </c>
      <c r="G48" s="1">
        <v>300</v>
      </c>
      <c r="H48" s="1">
        <v>300</v>
      </c>
      <c r="I48" s="1">
        <v>300</v>
      </c>
      <c r="J48" s="1">
        <v>300</v>
      </c>
      <c r="K48" s="1">
        <v>300</v>
      </c>
      <c r="L48" s="1">
        <v>300</v>
      </c>
      <c r="M48" s="1">
        <v>300</v>
      </c>
      <c r="N48" s="1">
        <f>SUM(B48:M48)</f>
        <v>3600</v>
      </c>
    </row>
    <row r="49" spans="1:14" ht="12.75">
      <c r="A49" t="s">
        <v>41</v>
      </c>
      <c r="B49" s="1">
        <v>200</v>
      </c>
      <c r="C49" s="1">
        <v>200</v>
      </c>
      <c r="D49" s="1">
        <v>200</v>
      </c>
      <c r="E49" s="1">
        <v>200</v>
      </c>
      <c r="F49" s="1">
        <v>200</v>
      </c>
      <c r="G49" s="1">
        <v>200</v>
      </c>
      <c r="H49" s="1">
        <v>200</v>
      </c>
      <c r="I49" s="1">
        <v>200</v>
      </c>
      <c r="J49" s="1">
        <v>200</v>
      </c>
      <c r="K49" s="1">
        <v>200</v>
      </c>
      <c r="L49" s="1">
        <v>200</v>
      </c>
      <c r="M49" s="1">
        <v>200</v>
      </c>
      <c r="N49" s="1">
        <f>SUM(B49:M49)</f>
        <v>2400</v>
      </c>
    </row>
    <row r="50" spans="2:1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7" t="s">
        <v>62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t="s">
        <v>40</v>
      </c>
      <c r="B53" s="1">
        <v>350</v>
      </c>
      <c r="C53" s="1">
        <v>350</v>
      </c>
      <c r="D53" s="1">
        <v>350</v>
      </c>
      <c r="E53" s="1">
        <v>350</v>
      </c>
      <c r="F53" s="1">
        <v>350</v>
      </c>
      <c r="G53" s="1">
        <v>350</v>
      </c>
      <c r="H53" s="1">
        <v>350</v>
      </c>
      <c r="I53" s="1">
        <v>350</v>
      </c>
      <c r="J53" s="1">
        <v>350</v>
      </c>
      <c r="K53" s="1">
        <v>350</v>
      </c>
      <c r="L53" s="1">
        <v>350</v>
      </c>
      <c r="M53" s="1">
        <v>350</v>
      </c>
      <c r="N53" s="1">
        <f>SUM(B53:M53)</f>
        <v>4200</v>
      </c>
    </row>
    <row r="54" spans="1:14" ht="12.75">
      <c r="A54" t="s">
        <v>41</v>
      </c>
      <c r="B54" s="1">
        <v>455</v>
      </c>
      <c r="C54" s="1">
        <v>455</v>
      </c>
      <c r="D54" s="1">
        <v>455</v>
      </c>
      <c r="E54" s="1">
        <v>455</v>
      </c>
      <c r="F54" s="1">
        <v>455</v>
      </c>
      <c r="G54" s="1">
        <v>455</v>
      </c>
      <c r="H54" s="1">
        <v>455</v>
      </c>
      <c r="I54" s="1">
        <v>455</v>
      </c>
      <c r="J54" s="1">
        <v>455</v>
      </c>
      <c r="K54" s="1">
        <v>455</v>
      </c>
      <c r="L54" s="1">
        <v>455</v>
      </c>
      <c r="M54" s="1">
        <v>455</v>
      </c>
      <c r="N54" s="1">
        <f>SUM(B54:M54)</f>
        <v>5460</v>
      </c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7" t="s">
        <v>63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t="s">
        <v>40</v>
      </c>
      <c r="B58" s="1">
        <v>300</v>
      </c>
      <c r="C58" s="1">
        <v>300</v>
      </c>
      <c r="D58" s="1">
        <v>300</v>
      </c>
      <c r="E58" s="1">
        <v>300</v>
      </c>
      <c r="F58" s="1">
        <v>300</v>
      </c>
      <c r="G58" s="1">
        <v>300</v>
      </c>
      <c r="H58" s="1">
        <v>300</v>
      </c>
      <c r="I58" s="1">
        <v>300</v>
      </c>
      <c r="J58" s="1">
        <v>300</v>
      </c>
      <c r="K58" s="1">
        <v>300</v>
      </c>
      <c r="L58" s="1">
        <v>300</v>
      </c>
      <c r="M58" s="1">
        <v>300</v>
      </c>
      <c r="N58" s="1">
        <f>SUM(B58:M58)</f>
        <v>3600</v>
      </c>
    </row>
    <row r="59" spans="1:14" ht="12.75">
      <c r="A59" t="s">
        <v>41</v>
      </c>
      <c r="B59" s="1">
        <v>200</v>
      </c>
      <c r="C59" s="1">
        <v>200</v>
      </c>
      <c r="D59" s="1">
        <v>200</v>
      </c>
      <c r="E59" s="1">
        <v>200</v>
      </c>
      <c r="F59" s="1">
        <v>200</v>
      </c>
      <c r="G59" s="1">
        <v>200</v>
      </c>
      <c r="H59" s="1">
        <v>200</v>
      </c>
      <c r="I59" s="1">
        <v>200</v>
      </c>
      <c r="J59" s="1">
        <v>200</v>
      </c>
      <c r="K59" s="1">
        <v>200</v>
      </c>
      <c r="L59" s="1">
        <v>200</v>
      </c>
      <c r="M59" s="1">
        <v>200</v>
      </c>
      <c r="N59" s="1">
        <f>SUM(B59:M59)</f>
        <v>2400</v>
      </c>
    </row>
    <row r="60" spans="2:14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2" spans="2:3" ht="12.75">
      <c r="B62" s="3" t="s">
        <v>95</v>
      </c>
      <c r="C62" s="3" t="s">
        <v>83</v>
      </c>
    </row>
    <row r="63" spans="1:3" ht="12.75">
      <c r="A63" s="17" t="s">
        <v>54</v>
      </c>
      <c r="B63" s="1">
        <f>N14</f>
        <v>2400</v>
      </c>
      <c r="C63" s="25">
        <f>B63/$B73</f>
        <v>0.061068702290076333</v>
      </c>
    </row>
    <row r="64" spans="1:3" ht="12.75">
      <c r="A64" s="17" t="s">
        <v>55</v>
      </c>
      <c r="B64" s="1">
        <f>N19</f>
        <v>5460</v>
      </c>
      <c r="C64" s="25">
        <f>B64/B73</f>
        <v>0.13893129770992366</v>
      </c>
    </row>
    <row r="65" spans="1:3" ht="12.75">
      <c r="A65" s="17" t="s">
        <v>56</v>
      </c>
      <c r="B65" s="1">
        <f>N29</f>
        <v>5460</v>
      </c>
      <c r="C65" s="25">
        <f>B65/B73</f>
        <v>0.13893129770992366</v>
      </c>
    </row>
    <row r="66" spans="1:3" ht="12.75">
      <c r="A66" s="17" t="s">
        <v>57</v>
      </c>
      <c r="B66" s="1">
        <f>N29</f>
        <v>5460</v>
      </c>
      <c r="C66" s="25">
        <f>B66/B73</f>
        <v>0.13893129770992366</v>
      </c>
    </row>
    <row r="67" spans="1:3" ht="12.75">
      <c r="A67" s="17" t="s">
        <v>58</v>
      </c>
      <c r="B67" s="1">
        <f>N34</f>
        <v>2400</v>
      </c>
      <c r="C67" s="25">
        <f>B67/B73</f>
        <v>0.061068702290076333</v>
      </c>
    </row>
    <row r="68" spans="1:3" ht="12.75">
      <c r="A68" s="17" t="s">
        <v>59</v>
      </c>
      <c r="B68" s="1">
        <f>N39</f>
        <v>5460</v>
      </c>
      <c r="C68" s="25">
        <f>B68/B73</f>
        <v>0.13893129770992366</v>
      </c>
    </row>
    <row r="69" spans="1:3" ht="12.75">
      <c r="A69" s="17" t="s">
        <v>60</v>
      </c>
      <c r="B69" s="1">
        <f>N44</f>
        <v>2400</v>
      </c>
      <c r="C69" s="25">
        <f>B69/B73</f>
        <v>0.061068702290076333</v>
      </c>
    </row>
    <row r="70" spans="1:3" ht="12.75">
      <c r="A70" s="17" t="s">
        <v>61</v>
      </c>
      <c r="B70" s="1">
        <f>N49</f>
        <v>2400</v>
      </c>
      <c r="C70" s="25">
        <f>B70/B73</f>
        <v>0.061068702290076333</v>
      </c>
    </row>
    <row r="71" spans="1:3" ht="12.75">
      <c r="A71" s="17" t="s">
        <v>62</v>
      </c>
      <c r="B71" s="1">
        <f>N54</f>
        <v>5460</v>
      </c>
      <c r="C71" s="25">
        <f>B71/B73</f>
        <v>0.13893129770992366</v>
      </c>
    </row>
    <row r="72" spans="1:3" ht="12.75">
      <c r="A72" s="17" t="s">
        <v>63</v>
      </c>
      <c r="B72" s="1">
        <f>N59</f>
        <v>2400</v>
      </c>
      <c r="C72" s="25">
        <f>B72/B73</f>
        <v>0.061068702290076333</v>
      </c>
    </row>
    <row r="73" spans="1:3" ht="12.75">
      <c r="A73" s="17" t="s">
        <v>27</v>
      </c>
      <c r="B73" s="3">
        <f>SUM(B63:B72)</f>
        <v>39300</v>
      </c>
      <c r="C73" s="3">
        <f>SUM(C63:C72)</f>
        <v>0.9999999999999999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2"/>
  <sheetViews>
    <sheetView zoomScalePageLayoutView="0" workbookViewId="0" topLeftCell="A1">
      <selection activeCell="B6" sqref="B6"/>
    </sheetView>
  </sheetViews>
  <sheetFormatPr defaultColWidth="9.140625" defaultRowHeight="12.75"/>
  <cols>
    <col min="2" max="2" width="9.7109375" style="0" customWidth="1"/>
    <col min="3" max="3" width="11.57421875" style="0" customWidth="1"/>
    <col min="4" max="5" width="10.28125" style="0" customWidth="1"/>
    <col min="6" max="6" width="12.421875" style="0" customWidth="1"/>
    <col min="8" max="8" width="10.00390625" style="0" customWidth="1"/>
    <col min="9" max="9" width="11.00390625" style="0" customWidth="1"/>
    <col min="10" max="10" width="11.140625" style="0" customWidth="1"/>
    <col min="11" max="11" width="10.00390625" style="0" customWidth="1"/>
    <col min="12" max="12" width="12.00390625" style="0" customWidth="1"/>
    <col min="13" max="13" width="10.28125" style="0" customWidth="1"/>
    <col min="14" max="14" width="10.57421875" style="0" customWidth="1"/>
    <col min="15" max="15" width="12.00390625" style="0" customWidth="1"/>
    <col min="16" max="16" width="10.7109375" style="0" customWidth="1"/>
    <col min="18" max="18" width="11.57421875" style="0" customWidth="1"/>
    <col min="19" max="19" width="10.7109375" style="0" customWidth="1"/>
    <col min="20" max="20" width="10.8515625" style="0" customWidth="1"/>
    <col min="21" max="21" width="11.57421875" style="0" customWidth="1"/>
    <col min="22" max="22" width="10.8515625" style="0" customWidth="1"/>
    <col min="24" max="24" width="11.57421875" style="0" customWidth="1"/>
    <col min="25" max="25" width="10.140625" style="0" customWidth="1"/>
    <col min="26" max="26" width="10.7109375" style="0" customWidth="1"/>
    <col min="27" max="27" width="13.57421875" style="0" customWidth="1"/>
    <col min="28" max="28" width="10.140625" style="0" customWidth="1"/>
    <col min="29" max="29" width="10.421875" style="0" customWidth="1"/>
    <col min="30" max="30" width="11.8515625" style="0" customWidth="1"/>
    <col min="31" max="31" width="10.57421875" style="0" customWidth="1"/>
    <col min="32" max="32" width="10.28125" style="0" customWidth="1"/>
    <col min="33" max="33" width="11.00390625" style="0" customWidth="1"/>
    <col min="34" max="34" width="10.421875" style="0" customWidth="1"/>
    <col min="35" max="35" width="10.57421875" style="0" customWidth="1"/>
    <col min="36" max="36" width="12.140625" style="0" customWidth="1"/>
    <col min="37" max="37" width="11.00390625" style="0" customWidth="1"/>
    <col min="38" max="38" width="10.421875" style="0" customWidth="1"/>
    <col min="39" max="39" width="11.140625" style="0" customWidth="1"/>
    <col min="40" max="40" width="10.8515625" style="0" customWidth="1"/>
  </cols>
  <sheetData>
    <row r="1" ht="12.75">
      <c r="A1" s="17" t="s">
        <v>66</v>
      </c>
    </row>
    <row r="2" ht="13.5" thickBot="1"/>
    <row r="3" spans="1:40" ht="13.5" thickTop="1">
      <c r="A3" s="18" t="s">
        <v>67</v>
      </c>
      <c r="B3" s="44" t="s">
        <v>15</v>
      </c>
      <c r="C3" s="47"/>
      <c r="D3" s="48"/>
      <c r="E3" s="44" t="s">
        <v>16</v>
      </c>
      <c r="F3" s="47"/>
      <c r="G3" s="48"/>
      <c r="H3" s="44" t="s">
        <v>17</v>
      </c>
      <c r="I3" s="47"/>
      <c r="J3" s="48"/>
      <c r="K3" s="44" t="s">
        <v>18</v>
      </c>
      <c r="L3" s="47"/>
      <c r="M3" s="48"/>
      <c r="N3" s="44" t="s">
        <v>19</v>
      </c>
      <c r="O3" s="47"/>
      <c r="P3" s="48"/>
      <c r="Q3" s="44" t="s">
        <v>20</v>
      </c>
      <c r="R3" s="47"/>
      <c r="S3" s="48"/>
      <c r="T3" s="44" t="s">
        <v>21</v>
      </c>
      <c r="U3" s="47"/>
      <c r="V3" s="48"/>
      <c r="W3" s="44" t="s">
        <v>22</v>
      </c>
      <c r="X3" s="47"/>
      <c r="Y3" s="48"/>
      <c r="Z3" s="44" t="s">
        <v>23</v>
      </c>
      <c r="AA3" s="47"/>
      <c r="AB3" s="48"/>
      <c r="AC3" s="44" t="s">
        <v>24</v>
      </c>
      <c r="AD3" s="47"/>
      <c r="AE3" s="48"/>
      <c r="AF3" s="44" t="s">
        <v>25</v>
      </c>
      <c r="AG3" s="47"/>
      <c r="AH3" s="48"/>
      <c r="AI3" s="44" t="s">
        <v>26</v>
      </c>
      <c r="AJ3" s="47"/>
      <c r="AK3" s="48"/>
      <c r="AL3" s="44" t="s">
        <v>27</v>
      </c>
      <c r="AM3" s="47"/>
      <c r="AN3" s="48"/>
    </row>
    <row r="4" spans="1:40" ht="12.75">
      <c r="A4" s="9"/>
      <c r="B4" s="4" t="s">
        <v>78</v>
      </c>
      <c r="C4" s="5" t="s">
        <v>79</v>
      </c>
      <c r="D4" s="6" t="s">
        <v>81</v>
      </c>
      <c r="E4" s="4" t="s">
        <v>78</v>
      </c>
      <c r="F4" s="5" t="s">
        <v>79</v>
      </c>
      <c r="G4" s="6" t="s">
        <v>81</v>
      </c>
      <c r="H4" s="4" t="s">
        <v>78</v>
      </c>
      <c r="I4" s="5" t="s">
        <v>79</v>
      </c>
      <c r="J4" s="6" t="s">
        <v>81</v>
      </c>
      <c r="K4" s="4" t="s">
        <v>78</v>
      </c>
      <c r="L4" s="5" t="s">
        <v>79</v>
      </c>
      <c r="M4" s="6" t="s">
        <v>81</v>
      </c>
      <c r="N4" s="4" t="s">
        <v>78</v>
      </c>
      <c r="O4" s="5" t="s">
        <v>79</v>
      </c>
      <c r="P4" s="6" t="s">
        <v>81</v>
      </c>
      <c r="Q4" s="4" t="s">
        <v>78</v>
      </c>
      <c r="R4" s="5" t="s">
        <v>79</v>
      </c>
      <c r="S4" s="6" t="s">
        <v>81</v>
      </c>
      <c r="T4" s="4" t="s">
        <v>78</v>
      </c>
      <c r="U4" s="5" t="s">
        <v>79</v>
      </c>
      <c r="V4" s="6" t="s">
        <v>81</v>
      </c>
      <c r="W4" s="4" t="s">
        <v>78</v>
      </c>
      <c r="X4" s="5" t="s">
        <v>79</v>
      </c>
      <c r="Y4" s="6" t="s">
        <v>81</v>
      </c>
      <c r="Z4" s="4" t="s">
        <v>78</v>
      </c>
      <c r="AA4" s="5" t="s">
        <v>79</v>
      </c>
      <c r="AB4" s="6" t="s">
        <v>81</v>
      </c>
      <c r="AC4" s="4" t="s">
        <v>78</v>
      </c>
      <c r="AD4" s="5" t="s">
        <v>79</v>
      </c>
      <c r="AE4" s="6" t="s">
        <v>81</v>
      </c>
      <c r="AF4" s="4" t="s">
        <v>78</v>
      </c>
      <c r="AG4" s="5" t="s">
        <v>79</v>
      </c>
      <c r="AH4" s="6" t="s">
        <v>81</v>
      </c>
      <c r="AI4" s="4" t="s">
        <v>78</v>
      </c>
      <c r="AJ4" s="5" t="s">
        <v>79</v>
      </c>
      <c r="AK4" s="6" t="s">
        <v>81</v>
      </c>
      <c r="AL4" s="4" t="s">
        <v>78</v>
      </c>
      <c r="AM4" s="5" t="s">
        <v>79</v>
      </c>
      <c r="AN4" s="6" t="s">
        <v>81</v>
      </c>
    </row>
    <row r="5" spans="1:40" ht="12.75">
      <c r="A5" s="9"/>
      <c r="B5" s="4" t="s">
        <v>77</v>
      </c>
      <c r="C5" s="5" t="s">
        <v>80</v>
      </c>
      <c r="D5" s="6" t="s">
        <v>83</v>
      </c>
      <c r="E5" s="4" t="s">
        <v>77</v>
      </c>
      <c r="F5" s="5" t="s">
        <v>80</v>
      </c>
      <c r="G5" s="6" t="s">
        <v>83</v>
      </c>
      <c r="H5" s="4" t="s">
        <v>77</v>
      </c>
      <c r="I5" s="5" t="s">
        <v>80</v>
      </c>
      <c r="J5" s="6" t="s">
        <v>83</v>
      </c>
      <c r="K5" s="4" t="s">
        <v>77</v>
      </c>
      <c r="L5" s="5" t="s">
        <v>80</v>
      </c>
      <c r="M5" s="6" t="s">
        <v>83</v>
      </c>
      <c r="N5" s="4" t="s">
        <v>77</v>
      </c>
      <c r="O5" s="5" t="s">
        <v>80</v>
      </c>
      <c r="P5" s="6" t="s">
        <v>83</v>
      </c>
      <c r="Q5" s="4" t="s">
        <v>77</v>
      </c>
      <c r="R5" s="5" t="s">
        <v>80</v>
      </c>
      <c r="S5" s="6" t="s">
        <v>83</v>
      </c>
      <c r="T5" s="4" t="s">
        <v>77</v>
      </c>
      <c r="U5" s="5" t="s">
        <v>80</v>
      </c>
      <c r="V5" s="6" t="s">
        <v>83</v>
      </c>
      <c r="W5" s="4" t="s">
        <v>77</v>
      </c>
      <c r="X5" s="5" t="s">
        <v>80</v>
      </c>
      <c r="Y5" s="6" t="s">
        <v>83</v>
      </c>
      <c r="Z5" s="4" t="s">
        <v>77</v>
      </c>
      <c r="AA5" s="5" t="s">
        <v>80</v>
      </c>
      <c r="AB5" s="6" t="s">
        <v>83</v>
      </c>
      <c r="AC5" s="4" t="s">
        <v>77</v>
      </c>
      <c r="AD5" s="5" t="s">
        <v>80</v>
      </c>
      <c r="AE5" s="6" t="s">
        <v>83</v>
      </c>
      <c r="AF5" s="4" t="s">
        <v>77</v>
      </c>
      <c r="AG5" s="5" t="s">
        <v>80</v>
      </c>
      <c r="AH5" s="6" t="s">
        <v>83</v>
      </c>
      <c r="AI5" s="4" t="s">
        <v>77</v>
      </c>
      <c r="AJ5" s="5" t="s">
        <v>80</v>
      </c>
      <c r="AK5" s="6" t="s">
        <v>83</v>
      </c>
      <c r="AL5" s="4" t="s">
        <v>77</v>
      </c>
      <c r="AM5" s="5" t="s">
        <v>80</v>
      </c>
      <c r="AN5" s="6" t="s">
        <v>83</v>
      </c>
    </row>
    <row r="6" spans="1:40" ht="12.75">
      <c r="A6" s="19" t="s">
        <v>68</v>
      </c>
      <c r="B6" s="11">
        <v>1</v>
      </c>
      <c r="C6" s="12">
        <v>3</v>
      </c>
      <c r="D6" s="21">
        <f>C6/B6</f>
        <v>3</v>
      </c>
      <c r="E6" s="11">
        <v>1</v>
      </c>
      <c r="F6" s="12">
        <v>1</v>
      </c>
      <c r="G6" s="21">
        <f>F6/E6</f>
        <v>1</v>
      </c>
      <c r="H6" s="11">
        <v>1</v>
      </c>
      <c r="I6" s="12">
        <v>1</v>
      </c>
      <c r="J6" s="21">
        <f>I6/H6</f>
        <v>1</v>
      </c>
      <c r="K6" s="11">
        <v>1</v>
      </c>
      <c r="L6" s="12">
        <v>1</v>
      </c>
      <c r="M6" s="21">
        <f>L6/K6</f>
        <v>1</v>
      </c>
      <c r="N6" s="11">
        <v>1</v>
      </c>
      <c r="O6" s="12">
        <v>1</v>
      </c>
      <c r="P6" s="21">
        <f>O6/N6</f>
        <v>1</v>
      </c>
      <c r="Q6" s="11">
        <v>1</v>
      </c>
      <c r="R6" s="12">
        <v>1</v>
      </c>
      <c r="S6" s="21">
        <f>R6/Q6</f>
        <v>1</v>
      </c>
      <c r="T6" s="11">
        <v>1</v>
      </c>
      <c r="U6" s="12">
        <v>1</v>
      </c>
      <c r="V6" s="21">
        <f>U6/T6</f>
        <v>1</v>
      </c>
      <c r="W6" s="11">
        <v>1</v>
      </c>
      <c r="X6" s="12">
        <v>1</v>
      </c>
      <c r="Y6" s="21">
        <f>X6/W6</f>
        <v>1</v>
      </c>
      <c r="Z6" s="11">
        <v>1</v>
      </c>
      <c r="AA6" s="12">
        <v>1</v>
      </c>
      <c r="AB6" s="21">
        <f>AA6/Z6</f>
        <v>1</v>
      </c>
      <c r="AC6" s="11">
        <v>1</v>
      </c>
      <c r="AD6" s="12">
        <v>1</v>
      </c>
      <c r="AE6" s="21">
        <f>AD6/AC6</f>
        <v>1</v>
      </c>
      <c r="AF6" s="11">
        <v>1</v>
      </c>
      <c r="AG6" s="12">
        <v>1</v>
      </c>
      <c r="AH6" s="21">
        <f>AG6/AF6</f>
        <v>1</v>
      </c>
      <c r="AI6" s="11">
        <v>1</v>
      </c>
      <c r="AJ6" s="12">
        <v>1</v>
      </c>
      <c r="AK6" s="21">
        <f>AJ6/AI6</f>
        <v>1</v>
      </c>
      <c r="AL6" s="11">
        <f>B6+E6+H6+K6+N6+Q6+T6+W6+Z6+AC6+AF6+AI6</f>
        <v>12</v>
      </c>
      <c r="AM6" s="12">
        <f>C6+F6+I6+L6+O6+R6+U6+X6+AA6+AD6+AG6+AJ6</f>
        <v>14</v>
      </c>
      <c r="AN6" s="21">
        <f>AM6/AL6</f>
        <v>1.1666666666666667</v>
      </c>
    </row>
    <row r="7" spans="1:40" ht="12.75">
      <c r="A7" s="19" t="s">
        <v>69</v>
      </c>
      <c r="B7" s="11">
        <v>50</v>
      </c>
      <c r="C7" s="12">
        <v>44</v>
      </c>
      <c r="D7" s="21">
        <f aca="true" t="shared" si="0" ref="D7:D16">C7/B7</f>
        <v>0.88</v>
      </c>
      <c r="E7" s="11">
        <v>1</v>
      </c>
      <c r="F7" s="12">
        <v>1</v>
      </c>
      <c r="G7" s="21">
        <f aca="true" t="shared" si="1" ref="G7:G16">F7/E7</f>
        <v>1</v>
      </c>
      <c r="H7" s="11">
        <v>1</v>
      </c>
      <c r="I7" s="12">
        <v>1</v>
      </c>
      <c r="J7" s="21">
        <f aca="true" t="shared" si="2" ref="J7:J16">I7/H7</f>
        <v>1</v>
      </c>
      <c r="K7" s="11">
        <v>1</v>
      </c>
      <c r="L7" s="12">
        <v>1</v>
      </c>
      <c r="M7" s="21">
        <f aca="true" t="shared" si="3" ref="M7:M16">L7/K7</f>
        <v>1</v>
      </c>
      <c r="N7" s="11">
        <v>1</v>
      </c>
      <c r="O7" s="12">
        <v>1</v>
      </c>
      <c r="P7" s="21">
        <f aca="true" t="shared" si="4" ref="P7:P16">O7/N7</f>
        <v>1</v>
      </c>
      <c r="Q7" s="11">
        <v>1</v>
      </c>
      <c r="R7" s="12">
        <v>1</v>
      </c>
      <c r="S7" s="21">
        <f aca="true" t="shared" si="5" ref="S7:S16">R7/Q7</f>
        <v>1</v>
      </c>
      <c r="T7" s="11">
        <v>1</v>
      </c>
      <c r="U7" s="12">
        <v>1</v>
      </c>
      <c r="V7" s="21">
        <f aca="true" t="shared" si="6" ref="V7:V16">U7/T7</f>
        <v>1</v>
      </c>
      <c r="W7" s="11">
        <v>1</v>
      </c>
      <c r="X7" s="12">
        <v>1</v>
      </c>
      <c r="Y7" s="21">
        <f aca="true" t="shared" si="7" ref="Y7:Y16">X7/W7</f>
        <v>1</v>
      </c>
      <c r="Z7" s="11">
        <v>1</v>
      </c>
      <c r="AA7" s="12">
        <v>1</v>
      </c>
      <c r="AB7" s="21">
        <f aca="true" t="shared" si="8" ref="AB7:AB16">AA7/Z7</f>
        <v>1</v>
      </c>
      <c r="AC7" s="11">
        <v>1</v>
      </c>
      <c r="AD7" s="12">
        <v>1</v>
      </c>
      <c r="AE7" s="21">
        <f aca="true" t="shared" si="9" ref="AE7:AE16">AD7/AC7</f>
        <v>1</v>
      </c>
      <c r="AF7" s="11">
        <v>1</v>
      </c>
      <c r="AG7" s="12">
        <v>1</v>
      </c>
      <c r="AH7" s="21">
        <f aca="true" t="shared" si="10" ref="AH7:AH16">AG7/AF7</f>
        <v>1</v>
      </c>
      <c r="AI7" s="11">
        <v>1</v>
      </c>
      <c r="AJ7" s="12">
        <v>1</v>
      </c>
      <c r="AK7" s="21">
        <f aca="true" t="shared" si="11" ref="AK7:AK16">AJ7/AI7</f>
        <v>1</v>
      </c>
      <c r="AL7" s="11">
        <f aca="true" t="shared" si="12" ref="AL7:AL15">B7+E7+H7+K7+N7+Q7+T7+W7+Z7+AC7+AF7+AI7</f>
        <v>61</v>
      </c>
      <c r="AM7" s="12">
        <f aca="true" t="shared" si="13" ref="AM7:AM15">C7+F7+I7+L7+O7+R7+U7+X7+AA7+AD7+AG7+AJ7</f>
        <v>55</v>
      </c>
      <c r="AN7" s="21">
        <f aca="true" t="shared" si="14" ref="AN7:AN16">AM7/AL7</f>
        <v>0.9016393442622951</v>
      </c>
    </row>
    <row r="8" spans="1:40" ht="12.75">
      <c r="A8" s="19" t="s">
        <v>70</v>
      </c>
      <c r="B8" s="11">
        <v>44</v>
      </c>
      <c r="C8" s="12">
        <v>41</v>
      </c>
      <c r="D8" s="21">
        <f t="shared" si="0"/>
        <v>0.9318181818181818</v>
      </c>
      <c r="E8" s="11">
        <v>1</v>
      </c>
      <c r="F8" s="12">
        <v>1</v>
      </c>
      <c r="G8" s="21">
        <f t="shared" si="1"/>
        <v>1</v>
      </c>
      <c r="H8" s="11">
        <v>1</v>
      </c>
      <c r="I8" s="12">
        <v>1</v>
      </c>
      <c r="J8" s="21">
        <f t="shared" si="2"/>
        <v>1</v>
      </c>
      <c r="K8" s="11">
        <v>1</v>
      </c>
      <c r="L8" s="12">
        <v>1</v>
      </c>
      <c r="M8" s="21">
        <f t="shared" si="3"/>
        <v>1</v>
      </c>
      <c r="N8" s="11">
        <v>1</v>
      </c>
      <c r="O8" s="12">
        <v>1</v>
      </c>
      <c r="P8" s="21">
        <f t="shared" si="4"/>
        <v>1</v>
      </c>
      <c r="Q8" s="11">
        <v>1</v>
      </c>
      <c r="R8" s="12">
        <v>1</v>
      </c>
      <c r="S8" s="21">
        <f t="shared" si="5"/>
        <v>1</v>
      </c>
      <c r="T8" s="11">
        <v>1</v>
      </c>
      <c r="U8" s="12">
        <v>1</v>
      </c>
      <c r="V8" s="21">
        <f t="shared" si="6"/>
        <v>1</v>
      </c>
      <c r="W8" s="11">
        <v>1</v>
      </c>
      <c r="X8" s="12">
        <v>1</v>
      </c>
      <c r="Y8" s="21">
        <f t="shared" si="7"/>
        <v>1</v>
      </c>
      <c r="Z8" s="11">
        <v>1</v>
      </c>
      <c r="AA8" s="12">
        <v>1</v>
      </c>
      <c r="AB8" s="21">
        <f t="shared" si="8"/>
        <v>1</v>
      </c>
      <c r="AC8" s="11">
        <v>1</v>
      </c>
      <c r="AD8" s="12">
        <v>1</v>
      </c>
      <c r="AE8" s="21">
        <f t="shared" si="9"/>
        <v>1</v>
      </c>
      <c r="AF8" s="11">
        <v>1</v>
      </c>
      <c r="AG8" s="12">
        <v>1</v>
      </c>
      <c r="AH8" s="21">
        <f t="shared" si="10"/>
        <v>1</v>
      </c>
      <c r="AI8" s="11">
        <v>1</v>
      </c>
      <c r="AJ8" s="12">
        <v>1</v>
      </c>
      <c r="AK8" s="21">
        <f t="shared" si="11"/>
        <v>1</v>
      </c>
      <c r="AL8" s="11">
        <f t="shared" si="12"/>
        <v>55</v>
      </c>
      <c r="AM8" s="12">
        <f t="shared" si="13"/>
        <v>52</v>
      </c>
      <c r="AN8" s="21">
        <f t="shared" si="14"/>
        <v>0.9454545454545454</v>
      </c>
    </row>
    <row r="9" spans="1:40" ht="12.75">
      <c r="A9" s="19" t="s">
        <v>71</v>
      </c>
      <c r="B9" s="11">
        <v>55</v>
      </c>
      <c r="C9" s="12">
        <v>12</v>
      </c>
      <c r="D9" s="21">
        <f t="shared" si="0"/>
        <v>0.21818181818181817</v>
      </c>
      <c r="E9" s="11">
        <v>1</v>
      </c>
      <c r="F9" s="12">
        <v>1</v>
      </c>
      <c r="G9" s="21">
        <f t="shared" si="1"/>
        <v>1</v>
      </c>
      <c r="H9" s="11">
        <v>1</v>
      </c>
      <c r="I9" s="12">
        <v>1</v>
      </c>
      <c r="J9" s="21">
        <f t="shared" si="2"/>
        <v>1</v>
      </c>
      <c r="K9" s="11">
        <v>1</v>
      </c>
      <c r="L9" s="12">
        <v>1</v>
      </c>
      <c r="M9" s="21">
        <f t="shared" si="3"/>
        <v>1</v>
      </c>
      <c r="N9" s="11">
        <v>1</v>
      </c>
      <c r="O9" s="12">
        <v>1</v>
      </c>
      <c r="P9" s="21">
        <f t="shared" si="4"/>
        <v>1</v>
      </c>
      <c r="Q9" s="11">
        <v>1</v>
      </c>
      <c r="R9" s="12">
        <v>1</v>
      </c>
      <c r="S9" s="21">
        <f t="shared" si="5"/>
        <v>1</v>
      </c>
      <c r="T9" s="11">
        <v>1</v>
      </c>
      <c r="U9" s="12">
        <v>1</v>
      </c>
      <c r="V9" s="21">
        <f t="shared" si="6"/>
        <v>1</v>
      </c>
      <c r="W9" s="11">
        <v>1</v>
      </c>
      <c r="X9" s="12">
        <v>1</v>
      </c>
      <c r="Y9" s="21">
        <f t="shared" si="7"/>
        <v>1</v>
      </c>
      <c r="Z9" s="11">
        <v>1</v>
      </c>
      <c r="AA9" s="12">
        <v>1</v>
      </c>
      <c r="AB9" s="21">
        <f t="shared" si="8"/>
        <v>1</v>
      </c>
      <c r="AC9" s="11">
        <v>1</v>
      </c>
      <c r="AD9" s="12">
        <v>1</v>
      </c>
      <c r="AE9" s="21">
        <f t="shared" si="9"/>
        <v>1</v>
      </c>
      <c r="AF9" s="11">
        <v>1</v>
      </c>
      <c r="AG9" s="12">
        <v>1</v>
      </c>
      <c r="AH9" s="21">
        <f t="shared" si="10"/>
        <v>1</v>
      </c>
      <c r="AI9" s="11">
        <v>1</v>
      </c>
      <c r="AJ9" s="12">
        <v>1</v>
      </c>
      <c r="AK9" s="21">
        <f t="shared" si="11"/>
        <v>1</v>
      </c>
      <c r="AL9" s="11">
        <f t="shared" si="12"/>
        <v>66</v>
      </c>
      <c r="AM9" s="12">
        <f t="shared" si="13"/>
        <v>23</v>
      </c>
      <c r="AN9" s="21">
        <f t="shared" si="14"/>
        <v>0.3484848484848485</v>
      </c>
    </row>
    <row r="10" spans="1:40" ht="12.75">
      <c r="A10" s="19" t="s">
        <v>72</v>
      </c>
      <c r="B10" s="11">
        <v>44</v>
      </c>
      <c r="C10" s="12">
        <v>1</v>
      </c>
      <c r="D10" s="21">
        <f t="shared" si="0"/>
        <v>0.022727272727272728</v>
      </c>
      <c r="E10" s="11">
        <v>1</v>
      </c>
      <c r="F10" s="12">
        <v>1</v>
      </c>
      <c r="G10" s="21">
        <f t="shared" si="1"/>
        <v>1</v>
      </c>
      <c r="H10" s="11">
        <v>1</v>
      </c>
      <c r="I10" s="12">
        <v>1</v>
      </c>
      <c r="J10" s="21">
        <f t="shared" si="2"/>
        <v>1</v>
      </c>
      <c r="K10" s="11">
        <v>1</v>
      </c>
      <c r="L10" s="12">
        <v>1</v>
      </c>
      <c r="M10" s="21">
        <f t="shared" si="3"/>
        <v>1</v>
      </c>
      <c r="N10" s="11">
        <v>1</v>
      </c>
      <c r="O10" s="12">
        <v>1</v>
      </c>
      <c r="P10" s="21">
        <f t="shared" si="4"/>
        <v>1</v>
      </c>
      <c r="Q10" s="11">
        <v>1</v>
      </c>
      <c r="R10" s="12">
        <v>1</v>
      </c>
      <c r="S10" s="21">
        <f t="shared" si="5"/>
        <v>1</v>
      </c>
      <c r="T10" s="11">
        <v>1</v>
      </c>
      <c r="U10" s="12">
        <v>1</v>
      </c>
      <c r="V10" s="21">
        <f t="shared" si="6"/>
        <v>1</v>
      </c>
      <c r="W10" s="11">
        <v>1</v>
      </c>
      <c r="X10" s="12">
        <v>1</v>
      </c>
      <c r="Y10" s="21">
        <f t="shared" si="7"/>
        <v>1</v>
      </c>
      <c r="Z10" s="11">
        <v>1</v>
      </c>
      <c r="AA10" s="12">
        <v>1</v>
      </c>
      <c r="AB10" s="21">
        <f t="shared" si="8"/>
        <v>1</v>
      </c>
      <c r="AC10" s="11">
        <v>1</v>
      </c>
      <c r="AD10" s="12">
        <v>1</v>
      </c>
      <c r="AE10" s="21">
        <f t="shared" si="9"/>
        <v>1</v>
      </c>
      <c r="AF10" s="11">
        <v>1</v>
      </c>
      <c r="AG10" s="12">
        <v>1</v>
      </c>
      <c r="AH10" s="21">
        <f t="shared" si="10"/>
        <v>1</v>
      </c>
      <c r="AI10" s="11">
        <v>1</v>
      </c>
      <c r="AJ10" s="12">
        <v>1</v>
      </c>
      <c r="AK10" s="21">
        <f t="shared" si="11"/>
        <v>1</v>
      </c>
      <c r="AL10" s="11">
        <f t="shared" si="12"/>
        <v>55</v>
      </c>
      <c r="AM10" s="12">
        <f t="shared" si="13"/>
        <v>12</v>
      </c>
      <c r="AN10" s="21">
        <f t="shared" si="14"/>
        <v>0.21818181818181817</v>
      </c>
    </row>
    <row r="11" spans="1:40" ht="12.75">
      <c r="A11" s="19" t="s">
        <v>73</v>
      </c>
      <c r="B11" s="11">
        <v>300</v>
      </c>
      <c r="C11" s="12">
        <v>0</v>
      </c>
      <c r="D11" s="21">
        <f t="shared" si="0"/>
        <v>0</v>
      </c>
      <c r="E11" s="11">
        <v>1</v>
      </c>
      <c r="F11" s="12">
        <v>1</v>
      </c>
      <c r="G11" s="21">
        <f t="shared" si="1"/>
        <v>1</v>
      </c>
      <c r="H11" s="11">
        <v>1</v>
      </c>
      <c r="I11" s="12">
        <v>1</v>
      </c>
      <c r="J11" s="21">
        <f t="shared" si="2"/>
        <v>1</v>
      </c>
      <c r="K11" s="11">
        <v>1</v>
      </c>
      <c r="L11" s="12">
        <v>1</v>
      </c>
      <c r="M11" s="21">
        <f t="shared" si="3"/>
        <v>1</v>
      </c>
      <c r="N11" s="11">
        <v>1</v>
      </c>
      <c r="O11" s="12">
        <v>1</v>
      </c>
      <c r="P11" s="21">
        <f t="shared" si="4"/>
        <v>1</v>
      </c>
      <c r="Q11" s="11">
        <v>1</v>
      </c>
      <c r="R11" s="12">
        <v>1</v>
      </c>
      <c r="S11" s="21">
        <f t="shared" si="5"/>
        <v>1</v>
      </c>
      <c r="T11" s="11">
        <v>1</v>
      </c>
      <c r="U11" s="12">
        <v>1</v>
      </c>
      <c r="V11" s="21">
        <f t="shared" si="6"/>
        <v>1</v>
      </c>
      <c r="W11" s="11">
        <v>1</v>
      </c>
      <c r="X11" s="12">
        <v>1</v>
      </c>
      <c r="Y11" s="21">
        <f t="shared" si="7"/>
        <v>1</v>
      </c>
      <c r="Z11" s="11">
        <v>1</v>
      </c>
      <c r="AA11" s="12">
        <v>1</v>
      </c>
      <c r="AB11" s="21">
        <f t="shared" si="8"/>
        <v>1</v>
      </c>
      <c r="AC11" s="11">
        <v>1</v>
      </c>
      <c r="AD11" s="12">
        <v>1</v>
      </c>
      <c r="AE11" s="21">
        <f t="shared" si="9"/>
        <v>1</v>
      </c>
      <c r="AF11" s="11">
        <v>1</v>
      </c>
      <c r="AG11" s="12">
        <v>1</v>
      </c>
      <c r="AH11" s="21">
        <f t="shared" si="10"/>
        <v>1</v>
      </c>
      <c r="AI11" s="11">
        <v>1</v>
      </c>
      <c r="AJ11" s="12">
        <v>1</v>
      </c>
      <c r="AK11" s="21">
        <f t="shared" si="11"/>
        <v>1</v>
      </c>
      <c r="AL11" s="11">
        <f t="shared" si="12"/>
        <v>311</v>
      </c>
      <c r="AM11" s="12">
        <f t="shared" si="13"/>
        <v>11</v>
      </c>
      <c r="AN11" s="21">
        <f t="shared" si="14"/>
        <v>0.03536977491961415</v>
      </c>
    </row>
    <row r="12" spans="1:40" ht="12.75">
      <c r="A12" s="19" t="s">
        <v>74</v>
      </c>
      <c r="B12" s="11">
        <v>64</v>
      </c>
      <c r="C12" s="12">
        <v>510</v>
      </c>
      <c r="D12" s="21">
        <f t="shared" si="0"/>
        <v>7.96875</v>
      </c>
      <c r="E12" s="11">
        <v>1</v>
      </c>
      <c r="F12" s="12">
        <v>1</v>
      </c>
      <c r="G12" s="21">
        <f t="shared" si="1"/>
        <v>1</v>
      </c>
      <c r="H12" s="11">
        <v>1</v>
      </c>
      <c r="I12" s="12">
        <v>1</v>
      </c>
      <c r="J12" s="21">
        <f t="shared" si="2"/>
        <v>1</v>
      </c>
      <c r="K12" s="11">
        <v>1</v>
      </c>
      <c r="L12" s="12">
        <v>1</v>
      </c>
      <c r="M12" s="21">
        <f t="shared" si="3"/>
        <v>1</v>
      </c>
      <c r="N12" s="11">
        <v>1</v>
      </c>
      <c r="O12" s="12">
        <v>1</v>
      </c>
      <c r="P12" s="21">
        <f t="shared" si="4"/>
        <v>1</v>
      </c>
      <c r="Q12" s="11">
        <v>1</v>
      </c>
      <c r="R12" s="12">
        <v>1</v>
      </c>
      <c r="S12" s="21">
        <f t="shared" si="5"/>
        <v>1</v>
      </c>
      <c r="T12" s="11">
        <v>1</v>
      </c>
      <c r="U12" s="12">
        <v>1</v>
      </c>
      <c r="V12" s="21">
        <f t="shared" si="6"/>
        <v>1</v>
      </c>
      <c r="W12" s="11">
        <v>1</v>
      </c>
      <c r="X12" s="12">
        <v>1</v>
      </c>
      <c r="Y12" s="21">
        <f t="shared" si="7"/>
        <v>1</v>
      </c>
      <c r="Z12" s="11">
        <v>1</v>
      </c>
      <c r="AA12" s="12">
        <v>1</v>
      </c>
      <c r="AB12" s="21">
        <f t="shared" si="8"/>
        <v>1</v>
      </c>
      <c r="AC12" s="11">
        <v>1</v>
      </c>
      <c r="AD12" s="12">
        <v>1</v>
      </c>
      <c r="AE12" s="21">
        <f t="shared" si="9"/>
        <v>1</v>
      </c>
      <c r="AF12" s="11">
        <v>1</v>
      </c>
      <c r="AG12" s="12">
        <v>1</v>
      </c>
      <c r="AH12" s="21">
        <f t="shared" si="10"/>
        <v>1</v>
      </c>
      <c r="AI12" s="11">
        <v>1</v>
      </c>
      <c r="AJ12" s="12">
        <v>1</v>
      </c>
      <c r="AK12" s="21">
        <f t="shared" si="11"/>
        <v>1</v>
      </c>
      <c r="AL12" s="11">
        <f t="shared" si="12"/>
        <v>75</v>
      </c>
      <c r="AM12" s="12">
        <f t="shared" si="13"/>
        <v>521</v>
      </c>
      <c r="AN12" s="21">
        <f t="shared" si="14"/>
        <v>6.946666666666666</v>
      </c>
    </row>
    <row r="13" spans="1:40" ht="12.75">
      <c r="A13" s="19" t="s">
        <v>75</v>
      </c>
      <c r="B13" s="11">
        <v>77</v>
      </c>
      <c r="C13" s="12">
        <v>20</v>
      </c>
      <c r="D13" s="21">
        <f t="shared" si="0"/>
        <v>0.2597402597402597</v>
      </c>
      <c r="E13" s="11">
        <v>1</v>
      </c>
      <c r="F13" s="12">
        <v>1</v>
      </c>
      <c r="G13" s="21">
        <f t="shared" si="1"/>
        <v>1</v>
      </c>
      <c r="H13" s="11">
        <v>1</v>
      </c>
      <c r="I13" s="12">
        <v>1</v>
      </c>
      <c r="J13" s="21">
        <f t="shared" si="2"/>
        <v>1</v>
      </c>
      <c r="K13" s="11">
        <v>1</v>
      </c>
      <c r="L13" s="12">
        <v>1</v>
      </c>
      <c r="M13" s="21">
        <f t="shared" si="3"/>
        <v>1</v>
      </c>
      <c r="N13" s="11">
        <v>1</v>
      </c>
      <c r="O13" s="12">
        <v>1</v>
      </c>
      <c r="P13" s="21">
        <f t="shared" si="4"/>
        <v>1</v>
      </c>
      <c r="Q13" s="11">
        <v>1</v>
      </c>
      <c r="R13" s="12">
        <v>1</v>
      </c>
      <c r="S13" s="21">
        <f t="shared" si="5"/>
        <v>1</v>
      </c>
      <c r="T13" s="11">
        <v>1</v>
      </c>
      <c r="U13" s="12">
        <v>1</v>
      </c>
      <c r="V13" s="21">
        <f t="shared" si="6"/>
        <v>1</v>
      </c>
      <c r="W13" s="11">
        <v>1</v>
      </c>
      <c r="X13" s="12">
        <v>1</v>
      </c>
      <c r="Y13" s="21">
        <f t="shared" si="7"/>
        <v>1</v>
      </c>
      <c r="Z13" s="11">
        <v>1</v>
      </c>
      <c r="AA13" s="12">
        <v>1</v>
      </c>
      <c r="AB13" s="21">
        <f t="shared" si="8"/>
        <v>1</v>
      </c>
      <c r="AC13" s="11">
        <v>1</v>
      </c>
      <c r="AD13" s="12">
        <v>1</v>
      </c>
      <c r="AE13" s="21">
        <f t="shared" si="9"/>
        <v>1</v>
      </c>
      <c r="AF13" s="11">
        <v>1</v>
      </c>
      <c r="AG13" s="12">
        <v>1</v>
      </c>
      <c r="AH13" s="21">
        <f t="shared" si="10"/>
        <v>1</v>
      </c>
      <c r="AI13" s="11">
        <v>1</v>
      </c>
      <c r="AJ13" s="12">
        <v>1</v>
      </c>
      <c r="AK13" s="21">
        <f t="shared" si="11"/>
        <v>1</v>
      </c>
      <c r="AL13" s="11">
        <f t="shared" si="12"/>
        <v>88</v>
      </c>
      <c r="AM13" s="12">
        <f t="shared" si="13"/>
        <v>31</v>
      </c>
      <c r="AN13" s="21">
        <f t="shared" si="14"/>
        <v>0.3522727272727273</v>
      </c>
    </row>
    <row r="14" spans="1:40" ht="12.75">
      <c r="A14" s="19" t="s">
        <v>76</v>
      </c>
      <c r="B14" s="11">
        <v>44</v>
      </c>
      <c r="C14" s="12">
        <v>10</v>
      </c>
      <c r="D14" s="21">
        <f t="shared" si="0"/>
        <v>0.22727272727272727</v>
      </c>
      <c r="E14" s="11">
        <v>1</v>
      </c>
      <c r="F14" s="12">
        <v>1</v>
      </c>
      <c r="G14" s="21">
        <f t="shared" si="1"/>
        <v>1</v>
      </c>
      <c r="H14" s="11">
        <v>1</v>
      </c>
      <c r="I14" s="12">
        <v>1</v>
      </c>
      <c r="J14" s="21">
        <f t="shared" si="2"/>
        <v>1</v>
      </c>
      <c r="K14" s="11">
        <v>1</v>
      </c>
      <c r="L14" s="12">
        <v>1</v>
      </c>
      <c r="M14" s="21">
        <f t="shared" si="3"/>
        <v>1</v>
      </c>
      <c r="N14" s="11">
        <v>1</v>
      </c>
      <c r="O14" s="12">
        <v>1</v>
      </c>
      <c r="P14" s="21">
        <f t="shared" si="4"/>
        <v>1</v>
      </c>
      <c r="Q14" s="11">
        <v>1</v>
      </c>
      <c r="R14" s="12">
        <v>1</v>
      </c>
      <c r="S14" s="21">
        <f t="shared" si="5"/>
        <v>1</v>
      </c>
      <c r="T14" s="11">
        <v>1</v>
      </c>
      <c r="U14" s="12">
        <v>1</v>
      </c>
      <c r="V14" s="21">
        <f t="shared" si="6"/>
        <v>1</v>
      </c>
      <c r="W14" s="11">
        <v>1</v>
      </c>
      <c r="X14" s="12">
        <v>1</v>
      </c>
      <c r="Y14" s="21">
        <f t="shared" si="7"/>
        <v>1</v>
      </c>
      <c r="Z14" s="11">
        <v>1</v>
      </c>
      <c r="AA14" s="12">
        <v>1</v>
      </c>
      <c r="AB14" s="21">
        <f t="shared" si="8"/>
        <v>1</v>
      </c>
      <c r="AC14" s="11">
        <v>1</v>
      </c>
      <c r="AD14" s="12">
        <v>1</v>
      </c>
      <c r="AE14" s="21">
        <f t="shared" si="9"/>
        <v>1</v>
      </c>
      <c r="AF14" s="11">
        <v>1</v>
      </c>
      <c r="AG14" s="12">
        <v>1</v>
      </c>
      <c r="AH14" s="21">
        <f t="shared" si="10"/>
        <v>1</v>
      </c>
      <c r="AI14" s="11">
        <v>1</v>
      </c>
      <c r="AJ14" s="12">
        <v>1</v>
      </c>
      <c r="AK14" s="21">
        <f t="shared" si="11"/>
        <v>1</v>
      </c>
      <c r="AL14" s="11">
        <f t="shared" si="12"/>
        <v>55</v>
      </c>
      <c r="AM14" s="12">
        <f t="shared" si="13"/>
        <v>21</v>
      </c>
      <c r="AN14" s="21">
        <f t="shared" si="14"/>
        <v>0.38181818181818183</v>
      </c>
    </row>
    <row r="15" spans="1:40" ht="12.75">
      <c r="A15" s="19" t="s">
        <v>82</v>
      </c>
      <c r="B15" s="11">
        <v>55</v>
      </c>
      <c r="C15" s="12">
        <v>1</v>
      </c>
      <c r="D15" s="21">
        <f t="shared" si="0"/>
        <v>0.01818181818181818</v>
      </c>
      <c r="E15" s="11">
        <v>1</v>
      </c>
      <c r="F15" s="12">
        <v>1</v>
      </c>
      <c r="G15" s="21">
        <f t="shared" si="1"/>
        <v>1</v>
      </c>
      <c r="H15" s="11">
        <v>1</v>
      </c>
      <c r="I15" s="12">
        <v>1</v>
      </c>
      <c r="J15" s="21">
        <f t="shared" si="2"/>
        <v>1</v>
      </c>
      <c r="K15" s="11">
        <v>1</v>
      </c>
      <c r="L15" s="12">
        <v>1</v>
      </c>
      <c r="M15" s="21">
        <f t="shared" si="3"/>
        <v>1</v>
      </c>
      <c r="N15" s="11">
        <v>1</v>
      </c>
      <c r="O15" s="12">
        <v>1</v>
      </c>
      <c r="P15" s="21">
        <f t="shared" si="4"/>
        <v>1</v>
      </c>
      <c r="Q15" s="11">
        <v>1</v>
      </c>
      <c r="R15" s="12">
        <v>1</v>
      </c>
      <c r="S15" s="21">
        <f t="shared" si="5"/>
        <v>1</v>
      </c>
      <c r="T15" s="11">
        <v>1</v>
      </c>
      <c r="U15" s="12">
        <v>1</v>
      </c>
      <c r="V15" s="21">
        <f t="shared" si="6"/>
        <v>1</v>
      </c>
      <c r="W15" s="11">
        <v>1</v>
      </c>
      <c r="X15" s="12">
        <v>1</v>
      </c>
      <c r="Y15" s="21">
        <f t="shared" si="7"/>
        <v>1</v>
      </c>
      <c r="Z15" s="11">
        <v>1</v>
      </c>
      <c r="AA15" s="12">
        <v>1</v>
      </c>
      <c r="AB15" s="21">
        <f t="shared" si="8"/>
        <v>1</v>
      </c>
      <c r="AC15" s="11">
        <v>1</v>
      </c>
      <c r="AD15" s="12">
        <v>1</v>
      </c>
      <c r="AE15" s="21">
        <f t="shared" si="9"/>
        <v>1</v>
      </c>
      <c r="AF15" s="11">
        <v>1</v>
      </c>
      <c r="AG15" s="12">
        <v>1</v>
      </c>
      <c r="AH15" s="21">
        <f t="shared" si="10"/>
        <v>1</v>
      </c>
      <c r="AI15" s="11">
        <v>1</v>
      </c>
      <c r="AJ15" s="12">
        <v>1</v>
      </c>
      <c r="AK15" s="21">
        <f t="shared" si="11"/>
        <v>1</v>
      </c>
      <c r="AL15" s="11">
        <f t="shared" si="12"/>
        <v>66</v>
      </c>
      <c r="AM15" s="12">
        <f t="shared" si="13"/>
        <v>12</v>
      </c>
      <c r="AN15" s="21">
        <f t="shared" si="14"/>
        <v>0.18181818181818182</v>
      </c>
    </row>
    <row r="16" spans="1:40" s="2" customFormat="1" ht="13.5" thickBot="1">
      <c r="A16" s="20" t="s">
        <v>27</v>
      </c>
      <c r="B16" s="22">
        <f>SUM(B6:B15)</f>
        <v>734</v>
      </c>
      <c r="C16" s="23">
        <f>SUM(C6:C15)</f>
        <v>642</v>
      </c>
      <c r="D16" s="24">
        <f t="shared" si="0"/>
        <v>0.8746594005449592</v>
      </c>
      <c r="E16" s="22">
        <f>SUM(E6:E15)</f>
        <v>10</v>
      </c>
      <c r="F16" s="23">
        <f>SUM(F6:F15)</f>
        <v>10</v>
      </c>
      <c r="G16" s="24">
        <f t="shared" si="1"/>
        <v>1</v>
      </c>
      <c r="H16" s="22">
        <f>SUM(H6:H15)</f>
        <v>10</v>
      </c>
      <c r="I16" s="23">
        <f>SUM(I6:I15)</f>
        <v>10</v>
      </c>
      <c r="J16" s="24">
        <f t="shared" si="2"/>
        <v>1</v>
      </c>
      <c r="K16" s="22">
        <f>SUM(K6:K15)</f>
        <v>10</v>
      </c>
      <c r="L16" s="23">
        <f>SUM(L6:L15)</f>
        <v>10</v>
      </c>
      <c r="M16" s="24">
        <f t="shared" si="3"/>
        <v>1</v>
      </c>
      <c r="N16" s="22">
        <f>SUM(N6:N15)</f>
        <v>10</v>
      </c>
      <c r="O16" s="23">
        <f>SUM(O6:O15)</f>
        <v>10</v>
      </c>
      <c r="P16" s="24">
        <f t="shared" si="4"/>
        <v>1</v>
      </c>
      <c r="Q16" s="22">
        <f>SUM(Q6:Q15)</f>
        <v>10</v>
      </c>
      <c r="R16" s="23">
        <f>SUM(R6:R15)</f>
        <v>10</v>
      </c>
      <c r="S16" s="24">
        <f t="shared" si="5"/>
        <v>1</v>
      </c>
      <c r="T16" s="22">
        <f>SUM(T6:T15)</f>
        <v>10</v>
      </c>
      <c r="U16" s="23">
        <f>SUM(U6:U15)</f>
        <v>10</v>
      </c>
      <c r="V16" s="24">
        <f t="shared" si="6"/>
        <v>1</v>
      </c>
      <c r="W16" s="22">
        <f>SUM(W6:W15)</f>
        <v>10</v>
      </c>
      <c r="X16" s="23">
        <f>SUM(X6:X15)</f>
        <v>10</v>
      </c>
      <c r="Y16" s="24">
        <f t="shared" si="7"/>
        <v>1</v>
      </c>
      <c r="Z16" s="22">
        <f>SUM(Z6:Z15)</f>
        <v>10</v>
      </c>
      <c r="AA16" s="23">
        <f>SUM(AA6:AA15)</f>
        <v>10</v>
      </c>
      <c r="AB16" s="24">
        <f t="shared" si="8"/>
        <v>1</v>
      </c>
      <c r="AC16" s="22">
        <f>SUM(AC6:AC15)</f>
        <v>10</v>
      </c>
      <c r="AD16" s="23">
        <f>SUM(AD6:AD15)</f>
        <v>10</v>
      </c>
      <c r="AE16" s="24">
        <f t="shared" si="9"/>
        <v>1</v>
      </c>
      <c r="AF16" s="22">
        <f>SUM(AF6:AF15)</f>
        <v>10</v>
      </c>
      <c r="AG16" s="23">
        <f>SUM(AG6:AG15)</f>
        <v>10</v>
      </c>
      <c r="AH16" s="24">
        <f t="shared" si="10"/>
        <v>1</v>
      </c>
      <c r="AI16" s="22">
        <f>SUM(AI6:AI15)</f>
        <v>10</v>
      </c>
      <c r="AJ16" s="23">
        <f>SUM(AJ6:AJ15)</f>
        <v>10</v>
      </c>
      <c r="AK16" s="24">
        <f t="shared" si="11"/>
        <v>1</v>
      </c>
      <c r="AL16" s="22">
        <f>SUM(AL6:AL15)</f>
        <v>844</v>
      </c>
      <c r="AM16" s="23">
        <f>SUM(AM6:AM15)</f>
        <v>752</v>
      </c>
      <c r="AN16" s="24">
        <f t="shared" si="14"/>
        <v>0.8909952606635071</v>
      </c>
    </row>
    <row r="17" ht="13.5" thickTop="1"/>
    <row r="23" spans="1:2" ht="12.75">
      <c r="A23" s="26"/>
      <c r="B23" s="25"/>
    </row>
    <row r="24" spans="1:2" ht="12.75">
      <c r="A24" s="26"/>
      <c r="B24" s="25"/>
    </row>
    <row r="25" spans="1:2" ht="12.75">
      <c r="A25" s="26"/>
      <c r="B25" s="25"/>
    </row>
    <row r="26" spans="1:2" ht="12.75">
      <c r="A26" s="26"/>
      <c r="B26" s="25"/>
    </row>
    <row r="27" spans="1:2" ht="12.75">
      <c r="A27" s="26"/>
      <c r="B27" s="25"/>
    </row>
    <row r="28" spans="1:2" ht="12.75">
      <c r="A28" s="26"/>
      <c r="B28" s="25"/>
    </row>
    <row r="29" spans="1:2" ht="12.75">
      <c r="A29" s="26"/>
      <c r="B29" s="25"/>
    </row>
    <row r="30" spans="1:2" ht="12.75">
      <c r="A30" s="26"/>
      <c r="B30" s="25"/>
    </row>
    <row r="31" spans="1:2" ht="12.75">
      <c r="A31" s="26"/>
      <c r="B31" s="25"/>
    </row>
    <row r="32" spans="1:2" ht="12.75">
      <c r="A32" s="26"/>
      <c r="B32" s="25"/>
    </row>
  </sheetData>
  <sheetProtection/>
  <mergeCells count="13">
    <mergeCell ref="N3:P3"/>
    <mergeCell ref="Q3:S3"/>
    <mergeCell ref="B3:D3"/>
    <mergeCell ref="E3:G3"/>
    <mergeCell ref="H3:J3"/>
    <mergeCell ref="K3:M3"/>
    <mergeCell ref="T3:V3"/>
    <mergeCell ref="W3:Y3"/>
    <mergeCell ref="AL3:AN3"/>
    <mergeCell ref="Z3:AB3"/>
    <mergeCell ref="AC3:AE3"/>
    <mergeCell ref="AF3:AH3"/>
    <mergeCell ref="AI3:AK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N16"/>
  <sheetViews>
    <sheetView zoomScalePageLayoutView="0" workbookViewId="0" topLeftCell="A1">
      <selection activeCell="A29" sqref="A29"/>
    </sheetView>
  </sheetViews>
  <sheetFormatPr defaultColWidth="9.140625" defaultRowHeight="12.75"/>
  <cols>
    <col min="2" max="2" width="10.421875" style="0" customWidth="1"/>
    <col min="3" max="3" width="11.00390625" style="0" customWidth="1"/>
    <col min="4" max="4" width="11.8515625" style="0" customWidth="1"/>
    <col min="5" max="5" width="11.140625" style="0" customWidth="1"/>
    <col min="6" max="6" width="10.421875" style="0" customWidth="1"/>
    <col min="7" max="7" width="11.28125" style="0" customWidth="1"/>
    <col min="8" max="8" width="11.8515625" style="0" customWidth="1"/>
    <col min="9" max="9" width="10.421875" style="0" customWidth="1"/>
    <col min="10" max="10" width="10.7109375" style="0" customWidth="1"/>
    <col min="11" max="12" width="10.8515625" style="0" customWidth="1"/>
    <col min="13" max="13" width="11.28125" style="0" customWidth="1"/>
    <col min="14" max="14" width="11.8515625" style="0" customWidth="1"/>
  </cols>
  <sheetData>
    <row r="2" ht="13.5" thickBot="1"/>
    <row r="3" spans="1:14" ht="13.5" thickTop="1">
      <c r="A3" s="18" t="s">
        <v>67</v>
      </c>
      <c r="B3" s="35" t="s">
        <v>15</v>
      </c>
      <c r="C3" s="35" t="s">
        <v>16</v>
      </c>
      <c r="D3" s="35" t="s">
        <v>17</v>
      </c>
      <c r="E3" s="35" t="s">
        <v>18</v>
      </c>
      <c r="F3" s="35" t="s">
        <v>19</v>
      </c>
      <c r="G3" s="35" t="s">
        <v>20</v>
      </c>
      <c r="H3" s="35" t="s">
        <v>21</v>
      </c>
      <c r="I3" s="35" t="s">
        <v>22</v>
      </c>
      <c r="J3" s="35" t="s">
        <v>23</v>
      </c>
      <c r="K3" s="35" t="s">
        <v>24</v>
      </c>
      <c r="L3" s="35" t="s">
        <v>25</v>
      </c>
      <c r="M3" s="35" t="s">
        <v>26</v>
      </c>
      <c r="N3" s="36" t="s">
        <v>27</v>
      </c>
    </row>
    <row r="4" spans="1:14" ht="12.75">
      <c r="A4" s="9"/>
      <c r="B4" s="4" t="s">
        <v>100</v>
      </c>
      <c r="C4" s="4" t="s">
        <v>100</v>
      </c>
      <c r="D4" s="4" t="s">
        <v>100</v>
      </c>
      <c r="E4" s="4" t="s">
        <v>100</v>
      </c>
      <c r="F4" s="4" t="s">
        <v>100</v>
      </c>
      <c r="G4" s="4" t="s">
        <v>100</v>
      </c>
      <c r="H4" s="4" t="s">
        <v>100</v>
      </c>
      <c r="I4" s="4" t="s">
        <v>100</v>
      </c>
      <c r="J4" s="4" t="s">
        <v>100</v>
      </c>
      <c r="K4" s="4" t="s">
        <v>100</v>
      </c>
      <c r="L4" s="4" t="s">
        <v>100</v>
      </c>
      <c r="M4" s="4" t="s">
        <v>100</v>
      </c>
      <c r="N4" s="8" t="s">
        <v>100</v>
      </c>
    </row>
    <row r="5" spans="1:14" ht="12.75">
      <c r="A5" s="9"/>
      <c r="B5" s="4" t="s">
        <v>101</v>
      </c>
      <c r="C5" s="4" t="s">
        <v>101</v>
      </c>
      <c r="D5" s="4" t="s">
        <v>101</v>
      </c>
      <c r="E5" s="4" t="s">
        <v>101</v>
      </c>
      <c r="F5" s="4" t="s">
        <v>101</v>
      </c>
      <c r="G5" s="4" t="s">
        <v>101</v>
      </c>
      <c r="H5" s="4" t="s">
        <v>101</v>
      </c>
      <c r="I5" s="4" t="s">
        <v>101</v>
      </c>
      <c r="J5" s="4" t="s">
        <v>101</v>
      </c>
      <c r="K5" s="4" t="s">
        <v>101</v>
      </c>
      <c r="L5" s="4" t="s">
        <v>101</v>
      </c>
      <c r="M5" s="4" t="s">
        <v>101</v>
      </c>
      <c r="N5" s="8" t="s">
        <v>101</v>
      </c>
    </row>
    <row r="6" spans="1:14" ht="12.75">
      <c r="A6" s="19" t="s">
        <v>68</v>
      </c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37">
        <f aca="true" t="shared" si="0" ref="N6:N15">B6+C6+D6+E6+F6+G6+H6+I6+J6+K6+L6+M6</f>
        <v>12</v>
      </c>
    </row>
    <row r="7" spans="1:14" ht="12.75">
      <c r="A7" s="19" t="s">
        <v>69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37">
        <f t="shared" si="0"/>
        <v>12</v>
      </c>
    </row>
    <row r="8" spans="1:14" ht="12.75">
      <c r="A8" s="19" t="s">
        <v>70</v>
      </c>
      <c r="B8" s="11">
        <v>1</v>
      </c>
      <c r="C8" s="11">
        <v>1</v>
      </c>
      <c r="D8" s="11">
        <v>1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1">
        <v>1</v>
      </c>
      <c r="N8" s="37">
        <f t="shared" si="0"/>
        <v>12</v>
      </c>
    </row>
    <row r="9" spans="1:14" ht="12.75">
      <c r="A9" s="19" t="s">
        <v>71</v>
      </c>
      <c r="B9" s="11">
        <v>1</v>
      </c>
      <c r="C9" s="11">
        <v>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  <c r="J9" s="11">
        <v>1</v>
      </c>
      <c r="K9" s="11">
        <v>1</v>
      </c>
      <c r="L9" s="11">
        <v>1</v>
      </c>
      <c r="M9" s="11">
        <v>1</v>
      </c>
      <c r="N9" s="37">
        <f t="shared" si="0"/>
        <v>12</v>
      </c>
    </row>
    <row r="10" spans="1:14" ht="12.75">
      <c r="A10" s="19" t="s">
        <v>72</v>
      </c>
      <c r="B10" s="11">
        <v>1</v>
      </c>
      <c r="C10" s="11">
        <v>1</v>
      </c>
      <c r="D10" s="11">
        <v>1</v>
      </c>
      <c r="E10" s="11">
        <v>1</v>
      </c>
      <c r="F10" s="11">
        <v>1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>
        <v>1</v>
      </c>
      <c r="N10" s="37">
        <f t="shared" si="0"/>
        <v>12</v>
      </c>
    </row>
    <row r="11" spans="1:14" ht="12.75">
      <c r="A11" s="19" t="s">
        <v>73</v>
      </c>
      <c r="B11" s="11">
        <v>1</v>
      </c>
      <c r="C11" s="11">
        <v>1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>
        <v>1</v>
      </c>
      <c r="N11" s="37">
        <f t="shared" si="0"/>
        <v>12</v>
      </c>
    </row>
    <row r="12" spans="1:14" ht="12.75">
      <c r="A12" s="19" t="s">
        <v>74</v>
      </c>
      <c r="B12" s="11">
        <v>1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37">
        <f t="shared" si="0"/>
        <v>12</v>
      </c>
    </row>
    <row r="13" spans="1:14" ht="12.75">
      <c r="A13" s="19" t="s">
        <v>75</v>
      </c>
      <c r="B13" s="11">
        <v>1</v>
      </c>
      <c r="C13" s="11">
        <v>1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37">
        <f t="shared" si="0"/>
        <v>12</v>
      </c>
    </row>
    <row r="14" spans="1:14" ht="12.75">
      <c r="A14" s="19" t="s">
        <v>76</v>
      </c>
      <c r="B14" s="11">
        <v>1</v>
      </c>
      <c r="C14" s="11">
        <v>1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37">
        <f t="shared" si="0"/>
        <v>12</v>
      </c>
    </row>
    <row r="15" spans="1:14" ht="12.75">
      <c r="A15" s="19" t="s">
        <v>82</v>
      </c>
      <c r="B15" s="11">
        <v>1</v>
      </c>
      <c r="C15" s="11">
        <v>1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  <c r="J15" s="11">
        <v>1</v>
      </c>
      <c r="K15" s="11">
        <v>1</v>
      </c>
      <c r="L15" s="11">
        <v>1</v>
      </c>
      <c r="M15" s="11">
        <v>1</v>
      </c>
      <c r="N15" s="37">
        <f t="shared" si="0"/>
        <v>12</v>
      </c>
    </row>
    <row r="16" spans="1:14" ht="13.5" thickBot="1">
      <c r="A16" s="20" t="s">
        <v>27</v>
      </c>
      <c r="B16" s="22">
        <f aca="true" t="shared" si="1" ref="B16:N16">SUM(B6:B15)</f>
        <v>10</v>
      </c>
      <c r="C16" s="22">
        <f t="shared" si="1"/>
        <v>10</v>
      </c>
      <c r="D16" s="22">
        <f t="shared" si="1"/>
        <v>10</v>
      </c>
      <c r="E16" s="22">
        <f t="shared" si="1"/>
        <v>10</v>
      </c>
      <c r="F16" s="22">
        <f t="shared" si="1"/>
        <v>10</v>
      </c>
      <c r="G16" s="22">
        <f t="shared" si="1"/>
        <v>10</v>
      </c>
      <c r="H16" s="22">
        <f t="shared" si="1"/>
        <v>10</v>
      </c>
      <c r="I16" s="22">
        <f t="shared" si="1"/>
        <v>10</v>
      </c>
      <c r="J16" s="22">
        <f t="shared" si="1"/>
        <v>10</v>
      </c>
      <c r="K16" s="22">
        <f t="shared" si="1"/>
        <v>10</v>
      </c>
      <c r="L16" s="22">
        <f t="shared" si="1"/>
        <v>10</v>
      </c>
      <c r="M16" s="22">
        <f t="shared" si="1"/>
        <v>10</v>
      </c>
      <c r="N16" s="38">
        <f t="shared" si="1"/>
        <v>120</v>
      </c>
    </row>
    <row r="17" ht="13.5" thickTop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 Edmundsbury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wsmyth</dc:creator>
  <cp:keywords/>
  <dc:description/>
  <cp:lastModifiedBy>Chris Rainsford</cp:lastModifiedBy>
  <dcterms:created xsi:type="dcterms:W3CDTF">2011-10-28T13:53:44Z</dcterms:created>
  <dcterms:modified xsi:type="dcterms:W3CDTF">2015-01-28T11:33:03Z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34AYQWXYFRVY-18-27</vt:lpwstr>
  </property>
  <property fmtid="{D5CDD505-2E9C-101B-9397-08002B2CF9AE}" pid="3" name="_dlc_DocIdItemGuid">
    <vt:lpwstr>1fffa210-49d7-4eef-ae2d-4df07d837692</vt:lpwstr>
  </property>
  <property fmtid="{D5CDD505-2E9C-101B-9397-08002B2CF9AE}" pid="4" name="_dlc_DocIdUrl">
    <vt:lpwstr>https://cloud.sportengland.org/accesstoschools/_layouts/DocIdRedir.aspx?ID=34AYQWXYFRVY-18-27, 34AYQWXYFRVY-18-27</vt:lpwstr>
  </property>
</Properties>
</file>